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30" windowHeight="7695" activeTab="0"/>
  </bookViews>
  <sheets>
    <sheet name="total de asignaciones 7º 5189" sheetId="1" r:id="rId1"/>
  </sheets>
  <externalReferences>
    <externalReference r:id="rId4"/>
  </externalReferences>
  <definedNames>
    <definedName name="_xlnm._FilterDatabase" localSheetId="0" hidden="1">'total de asignaciones 7º 5189'!$A$8:$U$78</definedName>
    <definedName name="_xlnm.Print_Area" localSheetId="0">'total de asignaciones 7º 5189'!$A$1:$U$78</definedName>
    <definedName name="_xlnm.Print_Titles" localSheetId="0">'total de asignaciones 7º 5189'!$1:$8</definedName>
  </definedNames>
  <calcPr fullCalcOnLoad="1"/>
</workbook>
</file>

<file path=xl/sharedStrings.xml><?xml version="1.0" encoding="utf-8"?>
<sst xmlns="http://schemas.openxmlformats.org/spreadsheetml/2006/main" count="147" uniqueCount="82">
  <si>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</si>
  <si>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</si>
  <si>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</si>
  <si>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</si>
  <si>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</si>
  <si>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</si>
  <si>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</si>
  <si>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</si>
  <si>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</si>
  <si>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</si>
  <si>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</si>
  <si>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</si>
  <si>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</si>
  <si>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</si>
  <si>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</si>
  <si>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</si>
  <si>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TOTALES G.</t>
  </si>
  <si>
    <t>CONCEPTO</t>
  </si>
  <si>
    <t>DENOMINACIÓN</t>
  </si>
  <si>
    <t>Sueldos</t>
  </si>
  <si>
    <t>Gasto de Representación</t>
  </si>
  <si>
    <t>Viáticos</t>
  </si>
  <si>
    <t>MONTO TOTAL</t>
  </si>
  <si>
    <t xml:space="preserve">PLANILLA GENERAL DE PAGOS </t>
  </si>
  <si>
    <t xml:space="preserve">MONTO A DICIEMBRE </t>
  </si>
  <si>
    <t>AGUINALDO Año…..</t>
  </si>
  <si>
    <t>Jorge Milciades Marcos Veloso</t>
  </si>
  <si>
    <t>1,500,000</t>
  </si>
  <si>
    <t>Nora Elizabeth Velazco Rios</t>
  </si>
  <si>
    <t>Juan Abel Pérez Vázquez</t>
  </si>
  <si>
    <t>Luis Benjamin Ríos Coronel</t>
  </si>
  <si>
    <t>Norma Beatríz Torres Veloso</t>
  </si>
  <si>
    <t>Luis Miguel Benítez Marecos</t>
  </si>
  <si>
    <t>Esteban Cuellar Martínez</t>
  </si>
  <si>
    <t>Juan Alcide Alarcón Céspedes</t>
  </si>
  <si>
    <t>Ediht Carina Pavón Veloso</t>
  </si>
  <si>
    <t>Noel Gaspar Mereles Pavón</t>
  </si>
  <si>
    <t>Roman Portillo Morinigo</t>
  </si>
  <si>
    <t>Cornelio Jara Acuña</t>
  </si>
  <si>
    <t>Gabriel Benitez Alarcón</t>
  </si>
  <si>
    <t>Dietas</t>
  </si>
  <si>
    <t>Nidia Silvana Benitez Silva</t>
  </si>
  <si>
    <t>Elizabeth Rolón Vázquez</t>
  </si>
  <si>
    <t>Gladys Beatríz Pavón de Martínez</t>
  </si>
  <si>
    <t>Edilberto Ramón Torres</t>
  </si>
  <si>
    <t>Erika Belén Pavón Veloso</t>
  </si>
  <si>
    <t>Andrea Liliana Masrtínez de B.</t>
  </si>
  <si>
    <t>Marcia de Jesus Marecos Jara</t>
  </si>
  <si>
    <t>Ignasio Javier Paez Justiniano</t>
  </si>
  <si>
    <t>Martin Acuña Colmán</t>
  </si>
  <si>
    <t>Alfonso Colman Fernandez</t>
  </si>
  <si>
    <t>Rolan D. Montiel C.</t>
  </si>
  <si>
    <t>Ostanciano Rivero Ramirez</t>
  </si>
  <si>
    <t>Abel Ramón Duarte Pavon</t>
  </si>
  <si>
    <t>Benicia Estela Vega Baez</t>
  </si>
  <si>
    <t>Alim Ghisell Otazo Portillo</t>
  </si>
  <si>
    <t>Cesar David Morales Fretes</t>
  </si>
  <si>
    <t>Jose Dominguez Saucedo</t>
  </si>
  <si>
    <t>Alipio Perez</t>
  </si>
  <si>
    <t>Luis Acosta</t>
  </si>
  <si>
    <t>Jornalero</t>
  </si>
  <si>
    <t>Gratificación</t>
  </si>
  <si>
    <t>Eladio Ramon Aquino Alarcón</t>
  </si>
  <si>
    <t>Ovidio Eliezer Vazquez Quintana</t>
  </si>
  <si>
    <t>Abilio Ramirez F.</t>
  </si>
  <si>
    <t>Mariano de J. Veloso Bogado</t>
  </si>
  <si>
    <t>Fabio Ramirez Flores</t>
  </si>
  <si>
    <t>Felisa Gricelda Valenzuela Ríos</t>
  </si>
  <si>
    <t>Francisca Yolanda Marecos Brizuela</t>
  </si>
  <si>
    <t>Hilda Rivas de Rios</t>
  </si>
  <si>
    <t>Eusebio Ramon Silva Torres</t>
  </si>
  <si>
    <t>Flaminio Perez Pino</t>
  </si>
  <si>
    <t>Maximo Toledo Ruiz Diaz</t>
  </si>
  <si>
    <t>Hugo Diosnel Veloso Alarcon</t>
  </si>
  <si>
    <t>Hipolito Vazquez Saucedo</t>
  </si>
  <si>
    <t>Mercedes Hermosilla R.</t>
  </si>
  <si>
    <t>Cristobal R. Barrios E.</t>
  </si>
  <si>
    <t>Gillermo Rodriguez N.</t>
  </si>
  <si>
    <t>Tiburcio Mancuello F.</t>
  </si>
  <si>
    <t>Manuel Solis Vazquez</t>
  </si>
  <si>
    <t>CORRESPONDIENTE AL EJERCICIO FISCAL AÑO 2017</t>
  </si>
  <si>
    <t xml:space="preserve">                                                                                                                 PLANILLA PARA DAR CUMPLIMIENTO AL ARTÍCULO 7º DE LA LEY 5189/2014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</si>
</sst>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₲&quot;\ #,##0;&quot;₲&quot;\ \-#,##0"/>
    <numFmt numFmtId="165" formatCode="&quot;₲&quot;\ #,##0;[Red]&quot;₲&quot;\ \-#,##0"/>
    <numFmt numFmtId="166" formatCode="&quot;₲&quot;\ #,##0.00;&quot;₲&quot;\ \-#,##0.00"/>
    <numFmt numFmtId="167" formatCode="&quot;₲&quot;\ #,##0.00;[Red]&quot;₲&quot;\ \-#,##0.00"/>
    <numFmt numFmtId="168" formatCode="_ &quot;₲&quot;\ * #,##0_ ;_ &quot;₲&quot;\ * \-#,##0_ ;_ &quot;₲&quot;\ * &quot;-&quot;_ ;_ @_ "/>
    <numFmt numFmtId="169" formatCode="_ * #,##0_ ;_ * \-#,##0_ ;_ * &quot;-&quot;_ ;_ @_ "/>
    <numFmt numFmtId="170" formatCode="_ &quot;₲&quot;\ * #,##0.00_ ;_ &quot;₲&quot;\ * \-#,##0.00_ ;_ &quot;₲&quot;\ * &quot;-&quot;??_ ;_ @_ "/>
    <numFmt numFmtId="171" formatCode="_ * #,##0.00_ ;_ * \-#,##0.00_ ;_ * &quot;-&quot;??_ ;_ @_ 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#,##0;[Red]#,##0"/>
    <numFmt numFmtId="177" formatCode="_-[$€]* #,##0.00_-;\-[$€]* #,##0.00_-;_-[$€]* &quot;-&quot;??_-;_-@_-"/>
    <numFmt numFmtId="178" formatCode="_-* #,##0_-;\-* #,##0_-;_-* &quot;-&quot;??_-;_-@_-"/>
  </numFmts>
  <fonts count="31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9" fillId="7" borderId="1" applyNumberFormat="0" applyAlignment="0" applyProtection="0"/>
    <xf numFmtId="177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4" fillId="16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9" applyNumberFormat="0" applyFill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176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4" fillId="24" borderId="0" xfId="51" applyNumberFormat="1" applyFont="1" applyFill="1" applyBorder="1" applyAlignment="1">
      <alignment horizontal="right"/>
    </xf>
    <xf numFmtId="3" fontId="4" fillId="24" borderId="0" xfId="51" applyNumberFormat="1" applyFont="1" applyFill="1" applyBorder="1" applyAlignment="1">
      <alignment/>
    </xf>
    <xf numFmtId="3" fontId="4" fillId="0" borderId="0" xfId="51" applyNumberFormat="1" applyFont="1" applyFill="1" applyBorder="1" applyAlignment="1">
      <alignment/>
    </xf>
    <xf numFmtId="3" fontId="4" fillId="0" borderId="0" xfId="51" applyNumberFormat="1" applyFont="1" applyBorder="1" applyAlignment="1">
      <alignment/>
    </xf>
    <xf numFmtId="0" fontId="5" fillId="0" borderId="0" xfId="0" applyFont="1" applyBorder="1" applyAlignment="1">
      <alignment/>
    </xf>
    <xf numFmtId="3" fontId="1" fillId="24" borderId="0" xfId="51" applyNumberFormat="1" applyFont="1" applyFill="1" applyBorder="1" applyAlignment="1">
      <alignment horizontal="right"/>
    </xf>
    <xf numFmtId="3" fontId="1" fillId="24" borderId="0" xfId="51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24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3" fontId="6" fillId="0" borderId="0" xfId="0" applyNumberFormat="1" applyFont="1" applyAlignment="1">
      <alignment horizontal="right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4" fillId="17" borderId="14" xfId="0" applyFont="1" applyFill="1" applyBorder="1" applyAlignment="1">
      <alignment horizontal="center" vertical="center" wrapText="1"/>
    </xf>
    <xf numFmtId="0" fontId="4" fillId="17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2" fillId="0" borderId="0" xfId="0" applyNumberFormat="1" applyFont="1" applyAlignment="1">
      <alignment/>
    </xf>
    <xf numFmtId="176" fontId="9" fillId="17" borderId="11" xfId="0" applyNumberFormat="1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/>
    </xf>
    <xf numFmtId="176" fontId="2" fillId="0" borderId="0" xfId="0" applyNumberFormat="1" applyFont="1" applyAlignment="1">
      <alignment/>
    </xf>
    <xf numFmtId="176" fontId="2" fillId="0" borderId="0" xfId="0" applyNumberFormat="1" applyFont="1" applyFill="1" applyAlignment="1">
      <alignment/>
    </xf>
    <xf numFmtId="3" fontId="4" fillId="17" borderId="13" xfId="51" applyNumberFormat="1" applyFont="1" applyFill="1" applyBorder="1" applyAlignment="1">
      <alignment horizontal="right"/>
    </xf>
    <xf numFmtId="0" fontId="4" fillId="17" borderId="14" xfId="0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6" fillId="24" borderId="0" xfId="0" applyNumberFormat="1" applyFont="1" applyFill="1" applyAlignment="1">
      <alignment horizontal="right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178" fontId="2" fillId="0" borderId="15" xfId="50" applyNumberFormat="1" applyFont="1" applyBorder="1" applyAlignment="1">
      <alignment horizontal="right"/>
    </xf>
    <xf numFmtId="178" fontId="2" fillId="0" borderId="18" xfId="50" applyNumberFormat="1" applyFont="1" applyBorder="1" applyAlignment="1">
      <alignment horizontal="right"/>
    </xf>
    <xf numFmtId="178" fontId="2" fillId="0" borderId="20" xfId="50" applyNumberFormat="1" applyFont="1" applyBorder="1" applyAlignment="1">
      <alignment horizontal="right"/>
    </xf>
    <xf numFmtId="178" fontId="2" fillId="24" borderId="20" xfId="50" applyNumberFormat="1" applyFont="1" applyFill="1" applyBorder="1" applyAlignment="1">
      <alignment horizontal="right"/>
    </xf>
    <xf numFmtId="178" fontId="2" fillId="0" borderId="18" xfId="50" applyNumberFormat="1" applyFont="1" applyBorder="1" applyAlignment="1">
      <alignment/>
    </xf>
    <xf numFmtId="178" fontId="2" fillId="0" borderId="21" xfId="50" applyNumberFormat="1" applyFont="1" applyBorder="1" applyAlignment="1">
      <alignment horizontal="right"/>
    </xf>
    <xf numFmtId="178" fontId="2" fillId="0" borderId="13" xfId="50" applyNumberFormat="1" applyFont="1" applyBorder="1" applyAlignment="1">
      <alignment/>
    </xf>
    <xf numFmtId="178" fontId="2" fillId="0" borderId="13" xfId="50" applyNumberFormat="1" applyFont="1" applyBorder="1" applyAlignment="1">
      <alignment horizontal="right"/>
    </xf>
    <xf numFmtId="178" fontId="2" fillId="0" borderId="19" xfId="50" applyNumberFormat="1" applyFont="1" applyBorder="1" applyAlignment="1">
      <alignment/>
    </xf>
    <xf numFmtId="178" fontId="2" fillId="24" borderId="18" xfId="50" applyNumberFormat="1" applyFont="1" applyFill="1" applyBorder="1" applyAlignment="1">
      <alignment horizontal="right"/>
    </xf>
    <xf numFmtId="178" fontId="2" fillId="24" borderId="17" xfId="50" applyNumberFormat="1" applyFont="1" applyFill="1" applyBorder="1" applyAlignment="1">
      <alignment horizontal="right"/>
    </xf>
    <xf numFmtId="178" fontId="2" fillId="0" borderId="17" xfId="50" applyNumberFormat="1" applyFont="1" applyBorder="1" applyAlignment="1">
      <alignment/>
    </xf>
    <xf numFmtId="176" fontId="4" fillId="11" borderId="22" xfId="51" applyNumberFormat="1" applyFont="1" applyFill="1" applyBorder="1" applyAlignment="1">
      <alignment horizontal="center" vertical="center" wrapText="1"/>
    </xf>
    <xf numFmtId="176" fontId="4" fillId="0" borderId="23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176" fontId="4" fillId="0" borderId="22" xfId="0" applyNumberFormat="1" applyFont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/>
    </xf>
    <xf numFmtId="176" fontId="4" fillId="0" borderId="24" xfId="0" applyNumberFormat="1" applyFont="1" applyBorder="1" applyAlignment="1">
      <alignment horizontal="center" vertical="center" wrapText="1"/>
    </xf>
    <xf numFmtId="176" fontId="4" fillId="0" borderId="19" xfId="0" applyNumberFormat="1" applyFont="1" applyBorder="1" applyAlignment="1">
      <alignment horizontal="center" vertical="center" wrapText="1"/>
    </xf>
    <xf numFmtId="178" fontId="2" fillId="0" borderId="24" xfId="50" applyNumberFormat="1" applyFont="1" applyBorder="1" applyAlignment="1">
      <alignment horizontal="right"/>
    </xf>
    <xf numFmtId="178" fontId="2" fillId="0" borderId="25" xfId="50" applyNumberFormat="1" applyFont="1" applyBorder="1" applyAlignment="1">
      <alignment horizontal="right"/>
    </xf>
    <xf numFmtId="178" fontId="2" fillId="0" borderId="25" xfId="50" applyNumberFormat="1" applyFont="1" applyBorder="1" applyAlignment="1">
      <alignment/>
    </xf>
    <xf numFmtId="176" fontId="4" fillId="11" borderId="25" xfId="51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/>
    </xf>
    <xf numFmtId="178" fontId="2" fillId="24" borderId="25" xfId="50" applyNumberFormat="1" applyFont="1" applyFill="1" applyBorder="1" applyAlignment="1">
      <alignment horizontal="right"/>
    </xf>
    <xf numFmtId="178" fontId="2" fillId="0" borderId="18" xfId="50" applyNumberFormat="1" applyFont="1" applyBorder="1" applyAlignment="1">
      <alignment wrapText="1"/>
    </xf>
    <xf numFmtId="176" fontId="4" fillId="0" borderId="25" xfId="0" applyNumberFormat="1" applyFont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/>
    </xf>
    <xf numFmtId="178" fontId="2" fillId="0" borderId="25" xfId="50" applyNumberFormat="1" applyFont="1" applyBorder="1" applyAlignment="1">
      <alignment wrapText="1"/>
    </xf>
    <xf numFmtId="176" fontId="4" fillId="0" borderId="27" xfId="0" applyNumberFormat="1" applyFont="1" applyBorder="1" applyAlignment="1">
      <alignment horizontal="center" vertical="center" wrapText="1"/>
    </xf>
    <xf numFmtId="176" fontId="4" fillId="0" borderId="28" xfId="51" applyNumberFormat="1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/>
    </xf>
    <xf numFmtId="3" fontId="4" fillId="0" borderId="29" xfId="0" applyNumberFormat="1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vertical="center" wrapText="1"/>
    </xf>
    <xf numFmtId="176" fontId="4" fillId="0" borderId="29" xfId="51" applyNumberFormat="1" applyFont="1" applyBorder="1" applyAlignment="1">
      <alignment vertical="center" wrapText="1"/>
    </xf>
    <xf numFmtId="3" fontId="4" fillId="0" borderId="29" xfId="50" applyNumberFormat="1" applyFont="1" applyBorder="1" applyAlignment="1">
      <alignment vertical="center" wrapText="1"/>
    </xf>
    <xf numFmtId="176" fontId="4" fillId="0" borderId="27" xfId="51" applyNumberFormat="1" applyFont="1" applyBorder="1" applyAlignment="1">
      <alignment vertical="center" wrapText="1"/>
    </xf>
    <xf numFmtId="0" fontId="4" fillId="24" borderId="30" xfId="0" applyFont="1" applyFill="1" applyBorder="1" applyAlignment="1">
      <alignment horizontal="center" vertical="center" wrapText="1"/>
    </xf>
    <xf numFmtId="0" fontId="4" fillId="24" borderId="31" xfId="0" applyFont="1" applyFill="1" applyBorder="1" applyAlignment="1">
      <alignment horizontal="center" vertical="center" wrapText="1"/>
    </xf>
    <xf numFmtId="0" fontId="4" fillId="24" borderId="30" xfId="0" applyFont="1" applyFill="1" applyBorder="1" applyAlignment="1">
      <alignment horizontal="center" vertical="center"/>
    </xf>
    <xf numFmtId="0" fontId="4" fillId="24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0" fontId="2" fillId="24" borderId="33" xfId="0" applyFont="1" applyFill="1" applyBorder="1" applyAlignment="1">
      <alignment horizontal="center"/>
    </xf>
    <xf numFmtId="178" fontId="2" fillId="0" borderId="14" xfId="50" applyNumberFormat="1" applyFont="1" applyBorder="1" applyAlignment="1">
      <alignment horizontal="right"/>
    </xf>
    <xf numFmtId="178" fontId="2" fillId="0" borderId="17" xfId="50" applyNumberFormat="1" applyFont="1" applyBorder="1" applyAlignment="1">
      <alignment horizontal="right"/>
    </xf>
    <xf numFmtId="178" fontId="2" fillId="0" borderId="22" xfId="50" applyNumberFormat="1" applyFont="1" applyBorder="1" applyAlignment="1">
      <alignment/>
    </xf>
    <xf numFmtId="176" fontId="4" fillId="0" borderId="34" xfId="51" applyNumberFormat="1" applyFont="1" applyBorder="1" applyAlignment="1">
      <alignment horizontal="center" vertical="center" wrapText="1"/>
    </xf>
    <xf numFmtId="0" fontId="2" fillId="24" borderId="35" xfId="0" applyFont="1" applyFill="1" applyBorder="1" applyAlignment="1">
      <alignment horizontal="center"/>
    </xf>
    <xf numFmtId="178" fontId="2" fillId="24" borderId="21" xfId="50" applyNumberFormat="1" applyFont="1" applyFill="1" applyBorder="1" applyAlignment="1">
      <alignment horizontal="right"/>
    </xf>
    <xf numFmtId="178" fontId="2" fillId="0" borderId="14" xfId="50" applyNumberFormat="1" applyFont="1" applyBorder="1" applyAlignment="1">
      <alignment/>
    </xf>
    <xf numFmtId="178" fontId="2" fillId="24" borderId="14" xfId="50" applyNumberFormat="1" applyFont="1" applyFill="1" applyBorder="1" applyAlignment="1">
      <alignment horizontal="right"/>
    </xf>
    <xf numFmtId="0" fontId="4" fillId="24" borderId="23" xfId="0" applyFont="1" applyFill="1" applyBorder="1" applyAlignment="1">
      <alignment horizontal="center" vertical="center" wrapText="1"/>
    </xf>
    <xf numFmtId="176" fontId="4" fillId="0" borderId="24" xfId="51" applyNumberFormat="1" applyFont="1" applyBorder="1" applyAlignment="1">
      <alignment horizontal="center" vertical="center" wrapText="1"/>
    </xf>
    <xf numFmtId="176" fontId="4" fillId="0" borderId="22" xfId="51" applyNumberFormat="1" applyFont="1" applyBorder="1" applyAlignment="1">
      <alignment horizontal="center" vertical="center" wrapText="1"/>
    </xf>
    <xf numFmtId="176" fontId="4" fillId="24" borderId="24" xfId="0" applyNumberFormat="1" applyFont="1" applyFill="1" applyBorder="1" applyAlignment="1">
      <alignment horizontal="center" vertical="center" wrapText="1"/>
    </xf>
    <xf numFmtId="176" fontId="4" fillId="24" borderId="22" xfId="0" applyNumberFormat="1" applyFont="1" applyFill="1" applyBorder="1" applyAlignment="1">
      <alignment horizontal="center" vertical="center" wrapText="1"/>
    </xf>
    <xf numFmtId="176" fontId="4" fillId="24" borderId="29" xfId="0" applyNumberFormat="1" applyFont="1" applyFill="1" applyBorder="1" applyAlignment="1">
      <alignment horizontal="center" vertical="center" wrapText="1"/>
    </xf>
    <xf numFmtId="178" fontId="2" fillId="24" borderId="24" xfId="50" applyNumberFormat="1" applyFont="1" applyFill="1" applyBorder="1" applyAlignment="1">
      <alignment horizontal="right"/>
    </xf>
    <xf numFmtId="178" fontId="2" fillId="0" borderId="19" xfId="50" applyNumberFormat="1" applyFont="1" applyBorder="1" applyAlignment="1">
      <alignment horizontal="right"/>
    </xf>
    <xf numFmtId="178" fontId="2" fillId="0" borderId="24" xfId="50" applyNumberFormat="1" applyFont="1" applyBorder="1" applyAlignment="1">
      <alignment/>
    </xf>
    <xf numFmtId="178" fontId="2" fillId="24" borderId="25" xfId="50" applyNumberFormat="1" applyFont="1" applyFill="1" applyBorder="1" applyAlignment="1">
      <alignment/>
    </xf>
    <xf numFmtId="178" fontId="2" fillId="24" borderId="22" xfId="50" applyNumberFormat="1" applyFont="1" applyFill="1" applyBorder="1" applyAlignment="1">
      <alignment horizontal="right"/>
    </xf>
    <xf numFmtId="178" fontId="2" fillId="0" borderId="22" xfId="50" applyNumberFormat="1" applyFont="1" applyBorder="1" applyAlignment="1">
      <alignment horizontal="right"/>
    </xf>
    <xf numFmtId="178" fontId="2" fillId="0" borderId="36" xfId="50" applyNumberFormat="1" applyFont="1" applyBorder="1" applyAlignment="1">
      <alignment horizontal="right"/>
    </xf>
    <xf numFmtId="178" fontId="2" fillId="0" borderId="37" xfId="50" applyNumberFormat="1" applyFont="1" applyBorder="1" applyAlignment="1">
      <alignment horizontal="right"/>
    </xf>
    <xf numFmtId="178" fontId="2" fillId="0" borderId="31" xfId="50" applyNumberFormat="1" applyFont="1" applyBorder="1" applyAlignment="1">
      <alignment horizontal="right"/>
    </xf>
    <xf numFmtId="178" fontId="2" fillId="0" borderId="32" xfId="50" applyNumberFormat="1" applyFont="1" applyBorder="1" applyAlignment="1">
      <alignment horizontal="right"/>
    </xf>
    <xf numFmtId="178" fontId="10" fillId="24" borderId="14" xfId="50" applyNumberFormat="1" applyFont="1" applyFill="1" applyBorder="1" applyAlignment="1">
      <alignment horizontal="right"/>
    </xf>
    <xf numFmtId="178" fontId="10" fillId="24" borderId="25" xfId="50" applyNumberFormat="1" applyFont="1" applyFill="1" applyBorder="1" applyAlignment="1">
      <alignment horizontal="right"/>
    </xf>
    <xf numFmtId="178" fontId="2" fillId="24" borderId="19" xfId="50" applyNumberFormat="1" applyFont="1" applyFill="1" applyBorder="1" applyAlignment="1">
      <alignment/>
    </xf>
    <xf numFmtId="0" fontId="2" fillId="24" borderId="37" xfId="0" applyFont="1" applyFill="1" applyBorder="1" applyAlignment="1">
      <alignment horizontal="center"/>
    </xf>
    <xf numFmtId="0" fontId="4" fillId="24" borderId="22" xfId="0" applyFont="1" applyFill="1" applyBorder="1" applyAlignment="1">
      <alignment horizontal="center" vertical="center" wrapText="1"/>
    </xf>
    <xf numFmtId="3" fontId="4" fillId="24" borderId="29" xfId="0" applyNumberFormat="1" applyFont="1" applyFill="1" applyBorder="1" applyAlignment="1">
      <alignment horizontal="center" vertical="center" wrapText="1"/>
    </xf>
    <xf numFmtId="0" fontId="4" fillId="17" borderId="18" xfId="0" applyFont="1" applyFill="1" applyBorder="1" applyAlignment="1">
      <alignment horizontal="center" vertical="center"/>
    </xf>
    <xf numFmtId="0" fontId="4" fillId="17" borderId="18" xfId="0" applyFont="1" applyFill="1" applyBorder="1" applyAlignment="1">
      <alignment horizontal="center" vertical="center" wrapText="1"/>
    </xf>
    <xf numFmtId="176" fontId="4" fillId="11" borderId="24" xfId="51" applyNumberFormat="1" applyFont="1" applyFill="1" applyBorder="1" applyAlignment="1">
      <alignment horizontal="center" vertical="center" wrapText="1"/>
    </xf>
    <xf numFmtId="176" fontId="4" fillId="11" borderId="22" xfId="51" applyNumberFormat="1" applyFont="1" applyFill="1" applyBorder="1" applyAlignment="1">
      <alignment horizontal="center" vertical="center" wrapText="1"/>
    </xf>
    <xf numFmtId="176" fontId="4" fillId="11" borderId="19" xfId="51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76" fontId="9" fillId="17" borderId="38" xfId="0" applyNumberFormat="1" applyFont="1" applyFill="1" applyBorder="1" applyAlignment="1">
      <alignment horizontal="center"/>
    </xf>
    <xf numFmtId="176" fontId="9" fillId="17" borderId="39" xfId="0" applyNumberFormat="1" applyFont="1" applyFill="1" applyBorder="1" applyAlignment="1">
      <alignment horizontal="center"/>
    </xf>
    <xf numFmtId="176" fontId="9" fillId="17" borderId="12" xfId="0" applyNumberFormat="1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 vertical="center" wrapText="1"/>
    </xf>
    <xf numFmtId="0" fontId="4" fillId="24" borderId="40" xfId="0" applyFont="1" applyFill="1" applyBorder="1" applyAlignment="1">
      <alignment horizontal="center" vertical="center" wrapText="1"/>
    </xf>
    <xf numFmtId="176" fontId="4" fillId="0" borderId="24" xfId="0" applyNumberFormat="1" applyFont="1" applyBorder="1" applyAlignment="1">
      <alignment horizontal="center" vertical="center" wrapText="1"/>
    </xf>
    <xf numFmtId="176" fontId="4" fillId="0" borderId="19" xfId="0" applyNumberFormat="1" applyFont="1" applyBorder="1" applyAlignment="1">
      <alignment horizontal="center" vertical="center" wrapText="1"/>
    </xf>
    <xf numFmtId="176" fontId="4" fillId="0" borderId="34" xfId="51" applyNumberFormat="1" applyFont="1" applyBorder="1" applyAlignment="1">
      <alignment horizontal="center" vertical="center" wrapText="1"/>
    </xf>
    <xf numFmtId="176" fontId="4" fillId="0" borderId="41" xfId="51" applyNumberFormat="1" applyFont="1" applyBorder="1" applyAlignment="1">
      <alignment horizontal="center" vertical="center" wrapText="1"/>
    </xf>
    <xf numFmtId="176" fontId="4" fillId="0" borderId="22" xfId="0" applyNumberFormat="1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0" fontId="4" fillId="24" borderId="31" xfId="0" applyFont="1" applyFill="1" applyBorder="1" applyAlignment="1">
      <alignment horizontal="center" vertical="center" wrapText="1"/>
    </xf>
    <xf numFmtId="0" fontId="4" fillId="24" borderId="30" xfId="0" applyFont="1" applyFill="1" applyBorder="1" applyAlignment="1">
      <alignment horizontal="center" vertical="center" wrapText="1"/>
    </xf>
    <xf numFmtId="176" fontId="4" fillId="24" borderId="31" xfId="0" applyNumberFormat="1" applyFont="1" applyFill="1" applyBorder="1" applyAlignment="1">
      <alignment horizontal="center" vertical="center" wrapText="1"/>
    </xf>
    <xf numFmtId="176" fontId="4" fillId="24" borderId="30" xfId="0" applyNumberFormat="1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176" fontId="4" fillId="24" borderId="23" xfId="0" applyNumberFormat="1" applyFont="1" applyFill="1" applyBorder="1" applyAlignment="1">
      <alignment horizontal="center" vertical="center" wrapText="1"/>
    </xf>
    <xf numFmtId="176" fontId="4" fillId="0" borderId="42" xfId="0" applyNumberFormat="1" applyFont="1" applyBorder="1" applyAlignment="1">
      <alignment horizontal="center" vertical="center" wrapText="1"/>
    </xf>
    <xf numFmtId="176" fontId="4" fillId="0" borderId="21" xfId="0" applyNumberFormat="1" applyFont="1" applyBorder="1" applyAlignment="1">
      <alignment horizontal="center" vertical="center" wrapText="1"/>
    </xf>
    <xf numFmtId="176" fontId="4" fillId="0" borderId="29" xfId="51" applyNumberFormat="1" applyFont="1" applyBorder="1" applyAlignment="1">
      <alignment horizontal="center" vertical="center" wrapText="1"/>
    </xf>
    <xf numFmtId="176" fontId="4" fillId="0" borderId="23" xfId="51" applyNumberFormat="1" applyFont="1" applyBorder="1" applyAlignment="1">
      <alignment horizontal="center" vertical="center" wrapText="1"/>
    </xf>
    <xf numFmtId="0" fontId="4" fillId="24" borderId="31" xfId="0" applyFont="1" applyFill="1" applyBorder="1" applyAlignment="1">
      <alignment horizontal="center" vertical="center"/>
    </xf>
    <xf numFmtId="0" fontId="4" fillId="24" borderId="40" xfId="0" applyFont="1" applyFill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 wrapText="1"/>
    </xf>
    <xf numFmtId="176" fontId="4" fillId="0" borderId="23" xfId="0" applyNumberFormat="1" applyFont="1" applyBorder="1" applyAlignment="1">
      <alignment horizontal="center" vertical="center" wrapText="1"/>
    </xf>
    <xf numFmtId="176" fontId="4" fillId="0" borderId="29" xfId="51" applyNumberFormat="1" applyFont="1" applyFill="1" applyBorder="1" applyAlignment="1">
      <alignment horizontal="center" vertical="center" wrapText="1"/>
    </xf>
    <xf numFmtId="176" fontId="4" fillId="0" borderId="23" xfId="51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176" fontId="4" fillId="0" borderId="24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center" vertical="center" wrapText="1"/>
    </xf>
    <xf numFmtId="176" fontId="4" fillId="0" borderId="24" xfId="51" applyNumberFormat="1" applyFont="1" applyFill="1" applyBorder="1" applyAlignment="1">
      <alignment horizontal="center" vertical="center" wrapText="1"/>
    </xf>
    <xf numFmtId="176" fontId="4" fillId="0" borderId="22" xfId="51" applyNumberFormat="1" applyFont="1" applyFill="1" applyBorder="1" applyAlignment="1">
      <alignment horizontal="center" vertical="center" wrapText="1"/>
    </xf>
    <xf numFmtId="3" fontId="4" fillId="0" borderId="29" xfId="50" applyNumberFormat="1" applyFont="1" applyBorder="1" applyAlignment="1">
      <alignment horizontal="center" vertical="center" wrapText="1"/>
    </xf>
    <xf numFmtId="3" fontId="4" fillId="0" borderId="23" xfId="5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76" fontId="4" fillId="0" borderId="24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34" xfId="0" applyNumberFormat="1" applyFont="1" applyBorder="1" applyAlignment="1">
      <alignment horizontal="center" vertical="center" wrapText="1"/>
    </xf>
    <xf numFmtId="176" fontId="4" fillId="0" borderId="43" xfId="0" applyNumberFormat="1" applyFont="1" applyBorder="1" applyAlignment="1">
      <alignment horizontal="center" vertical="center" wrapText="1"/>
    </xf>
    <xf numFmtId="176" fontId="4" fillId="0" borderId="41" xfId="0" applyNumberFormat="1" applyFont="1" applyBorder="1" applyAlignment="1">
      <alignment horizontal="center" vertical="center" wrapText="1"/>
    </xf>
    <xf numFmtId="0" fontId="4" fillId="24" borderId="30" xfId="0" applyFont="1" applyFill="1" applyBorder="1" applyAlignment="1">
      <alignment horizontal="center" vertical="center" wrapText="1"/>
    </xf>
    <xf numFmtId="178" fontId="2" fillId="0" borderId="24" xfId="50" applyNumberFormat="1" applyFont="1" applyBorder="1" applyAlignment="1">
      <alignment horizontal="center"/>
    </xf>
    <xf numFmtId="178" fontId="2" fillId="0" borderId="22" xfId="50" applyNumberFormat="1" applyFont="1" applyBorder="1" applyAlignment="1">
      <alignment horizontal="center"/>
    </xf>
    <xf numFmtId="178" fontId="2" fillId="0" borderId="19" xfId="50" applyNumberFormat="1" applyFont="1" applyBorder="1" applyAlignment="1">
      <alignment horizontal="center"/>
    </xf>
    <xf numFmtId="176" fontId="4" fillId="0" borderId="42" xfId="51" applyNumberFormat="1" applyFont="1" applyBorder="1" applyAlignment="1">
      <alignment horizontal="center" vertical="center"/>
    </xf>
    <xf numFmtId="176" fontId="4" fillId="0" borderId="21" xfId="51" applyNumberFormat="1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</xdr:row>
      <xdr:rowOff>95250</xdr:rowOff>
    </xdr:from>
    <xdr:to>
      <xdr:col>3</xdr:col>
      <xdr:colOff>2028825</xdr:colOff>
      <xdr:row>4</xdr:row>
      <xdr:rowOff>1228725</xdr:rowOff>
    </xdr:to>
    <xdr:pic>
      <xdr:nvPicPr>
        <xdr:cNvPr id="1" name="2 Imagen" descr="logo ISLA UMB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295275"/>
          <a:ext cx="28194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BLITACABALLERO\AppData\Local\Microsoft\Windows\Temporary%20Internet%20Files\Content.Outlook\1SOF2HIR\Users\Alexis%20Ortega\Documents\Downloads\DF\TESORERIA%20%20SUELDOS%202013\SUELDO%20-%2010%20OCTUBRE%20%202013\R%20111%20SUEL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ELDO OCTUBRE"/>
      <sheetName val="C.A."/>
      <sheetName val="ENRIQUE FRANCO"/>
      <sheetName val="MARÍA MERCEDES"/>
      <sheetName val="SUELDO DTOS JUDICIALES"/>
      <sheetName val="SUELDO VACANTE OCTUBRE final"/>
    </sheetNames>
    <sheetDataSet>
      <sheetData sheetId="0">
        <row r="11">
          <cell r="B11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Y78"/>
  <sheetViews>
    <sheetView tabSelected="1" zoomScale="78" zoomScaleNormal="78" zoomScaleSheetLayoutView="70" workbookViewId="0" topLeftCell="I36">
      <selection activeCell="T40" sqref="T40"/>
    </sheetView>
  </sheetViews>
  <sheetFormatPr defaultColWidth="11.421875" defaultRowHeight="12.75"/>
  <cols>
    <col min="1" max="1" width="9.57421875" style="0" customWidth="1"/>
    <col min="2" max="2" width="9.7109375" style="0" customWidth="1"/>
    <col min="3" max="3" width="13.00390625" style="0" customWidth="1"/>
    <col min="4" max="4" width="44.28125" style="1" customWidth="1"/>
    <col min="5" max="5" width="16.28125" style="1" customWidth="1"/>
    <col min="6" max="6" width="39.8515625" style="1" customWidth="1"/>
    <col min="7" max="7" width="17.7109375" style="3" customWidth="1"/>
    <col min="8" max="8" width="16.140625" style="2" customWidth="1"/>
    <col min="9" max="9" width="21.00390625" style="2" customWidth="1"/>
    <col min="10" max="10" width="16.140625" style="2" customWidth="1"/>
    <col min="11" max="11" width="16.28125" style="2" customWidth="1"/>
    <col min="12" max="12" width="16.00390625" style="2" customWidth="1"/>
    <col min="13" max="13" width="16.28125" style="2" customWidth="1"/>
    <col min="14" max="14" width="15.8515625" style="2" customWidth="1"/>
    <col min="15" max="15" width="16.28125" style="0" customWidth="1"/>
    <col min="16" max="16" width="16.8515625" style="0" customWidth="1"/>
    <col min="17" max="18" width="16.57421875" style="0" customWidth="1"/>
    <col min="19" max="20" width="18.00390625" style="0" customWidth="1"/>
    <col min="21" max="21" width="24.57421875" style="0" customWidth="1"/>
    <col min="25" max="25" width="14.8515625" style="0" bestFit="1" customWidth="1"/>
    <col min="26" max="26" width="14.140625" style="0" bestFit="1" customWidth="1"/>
  </cols>
  <sheetData>
    <row r="1" spans="1:21" ht="15.75" customHeight="1">
      <c r="A1" s="120" t="s">
        <v>81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1" ht="15.7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1:21" ht="15.7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</row>
    <row r="4" spans="1:21" ht="15.7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</row>
    <row r="5" spans="1:21" ht="121.5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</row>
    <row r="6" spans="1:21" ht="25.5" customHeight="1">
      <c r="A6" s="158" t="s">
        <v>23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4"/>
      <c r="S6" s="20"/>
      <c r="T6" s="20"/>
      <c r="U6" s="33"/>
    </row>
    <row r="7" spans="1:21" ht="30.75" customHeight="1">
      <c r="A7" s="158" t="s">
        <v>80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4"/>
      <c r="S7" s="20"/>
      <c r="T7" s="20"/>
      <c r="U7" s="34"/>
    </row>
    <row r="8" spans="1:21" s="25" customFormat="1" ht="44.25" customHeight="1" thickBot="1">
      <c r="A8" s="23" t="s">
        <v>15</v>
      </c>
      <c r="B8" s="23" t="s">
        <v>12</v>
      </c>
      <c r="C8" s="23" t="s">
        <v>13</v>
      </c>
      <c r="D8" s="23" t="s">
        <v>14</v>
      </c>
      <c r="E8" s="23" t="s">
        <v>17</v>
      </c>
      <c r="F8" s="23" t="s">
        <v>18</v>
      </c>
      <c r="G8" s="115" t="s">
        <v>0</v>
      </c>
      <c r="H8" s="32" t="s">
        <v>1</v>
      </c>
      <c r="I8" s="115" t="s">
        <v>2</v>
      </c>
      <c r="J8" s="115" t="s">
        <v>3</v>
      </c>
      <c r="K8" s="32" t="s">
        <v>4</v>
      </c>
      <c r="L8" s="115" t="s">
        <v>5</v>
      </c>
      <c r="M8" s="32" t="s">
        <v>6</v>
      </c>
      <c r="N8" s="115" t="s">
        <v>7</v>
      </c>
      <c r="O8" s="32" t="s">
        <v>8</v>
      </c>
      <c r="P8" s="115" t="s">
        <v>9</v>
      </c>
      <c r="Q8" s="115" t="s">
        <v>10</v>
      </c>
      <c r="R8" s="115" t="s">
        <v>11</v>
      </c>
      <c r="S8" s="116" t="s">
        <v>24</v>
      </c>
      <c r="T8" s="23" t="s">
        <v>25</v>
      </c>
      <c r="U8" s="24" t="s">
        <v>22</v>
      </c>
    </row>
    <row r="9" spans="1:25" s="5" customFormat="1" ht="21.75" customHeight="1">
      <c r="A9" s="159">
        <v>1</v>
      </c>
      <c r="B9" s="127">
        <f>'[1]SUELDO OCTUBRE'!$B$11</f>
        <v>1000</v>
      </c>
      <c r="C9" s="162">
        <v>3481853</v>
      </c>
      <c r="D9" s="125" t="s">
        <v>26</v>
      </c>
      <c r="E9" s="84">
        <v>111</v>
      </c>
      <c r="F9" s="37" t="s">
        <v>19</v>
      </c>
      <c r="G9" s="47" t="s">
        <v>27</v>
      </c>
      <c r="H9" s="86" t="s">
        <v>27</v>
      </c>
      <c r="I9" s="47" t="s">
        <v>27</v>
      </c>
      <c r="J9" s="47" t="s">
        <v>27</v>
      </c>
      <c r="K9" s="86" t="s">
        <v>27</v>
      </c>
      <c r="L9" s="47">
        <v>2500000</v>
      </c>
      <c r="M9" s="86">
        <v>2500000</v>
      </c>
      <c r="N9" s="47">
        <v>2500000</v>
      </c>
      <c r="O9" s="86">
        <v>2500000</v>
      </c>
      <c r="P9" s="47">
        <v>2500000</v>
      </c>
      <c r="Q9" s="47">
        <v>2500000</v>
      </c>
      <c r="R9" s="86">
        <v>2500000</v>
      </c>
      <c r="S9" s="46">
        <f aca="true" t="shared" si="0" ref="S9:S15">SUM(G9:R9)</f>
        <v>17500000</v>
      </c>
      <c r="T9" s="166">
        <v>2500000</v>
      </c>
      <c r="U9" s="117">
        <f>SUM(S9:T11)</f>
        <v>41000000</v>
      </c>
      <c r="W9" s="26"/>
      <c r="Y9" s="29"/>
    </row>
    <row r="10" spans="1:25" s="5" customFormat="1" ht="21.75" customHeight="1">
      <c r="A10" s="160"/>
      <c r="B10" s="131"/>
      <c r="C10" s="163"/>
      <c r="D10" s="165"/>
      <c r="E10" s="56">
        <v>113</v>
      </c>
      <c r="F10" s="21" t="s">
        <v>20</v>
      </c>
      <c r="G10" s="40">
        <v>1000000</v>
      </c>
      <c r="H10" s="40">
        <v>1000000</v>
      </c>
      <c r="I10" s="40">
        <v>1000000</v>
      </c>
      <c r="J10" s="40">
        <v>1000000</v>
      </c>
      <c r="K10" s="40">
        <v>1000000</v>
      </c>
      <c r="L10" s="40">
        <v>1000000</v>
      </c>
      <c r="M10" s="40">
        <v>1000000</v>
      </c>
      <c r="N10" s="40">
        <v>1000000</v>
      </c>
      <c r="O10" s="40">
        <v>1000000</v>
      </c>
      <c r="P10" s="40">
        <v>1000000</v>
      </c>
      <c r="Q10" s="40">
        <v>1000000</v>
      </c>
      <c r="R10" s="40">
        <v>1000000</v>
      </c>
      <c r="S10" s="46">
        <f t="shared" si="0"/>
        <v>12000000</v>
      </c>
      <c r="T10" s="167"/>
      <c r="U10" s="118"/>
      <c r="W10" s="26"/>
      <c r="Y10" s="29"/>
    </row>
    <row r="11" spans="1:25" s="5" customFormat="1" ht="21.75" customHeight="1" thickBot="1">
      <c r="A11" s="161"/>
      <c r="B11" s="128"/>
      <c r="C11" s="164"/>
      <c r="D11" s="135"/>
      <c r="E11" s="28">
        <v>232</v>
      </c>
      <c r="F11" s="36" t="s">
        <v>21</v>
      </c>
      <c r="G11" s="41"/>
      <c r="H11" s="42"/>
      <c r="I11" s="41"/>
      <c r="J11" s="42"/>
      <c r="K11" s="42">
        <v>3000000</v>
      </c>
      <c r="L11" s="42">
        <v>2000000</v>
      </c>
      <c r="M11" s="42">
        <v>1000000</v>
      </c>
      <c r="N11" s="42">
        <v>1000000</v>
      </c>
      <c r="O11" s="42">
        <v>1000000</v>
      </c>
      <c r="P11" s="42">
        <v>1000000</v>
      </c>
      <c r="Q11" s="43"/>
      <c r="R11" s="43"/>
      <c r="S11" s="44">
        <f t="shared" si="0"/>
        <v>9000000</v>
      </c>
      <c r="T11" s="168"/>
      <c r="U11" s="119"/>
      <c r="W11" s="26"/>
      <c r="Y11" s="29"/>
    </row>
    <row r="12" spans="1:23" s="5" customFormat="1" ht="21.75" customHeight="1">
      <c r="A12" s="146">
        <v>2</v>
      </c>
      <c r="B12" s="94">
        <v>2000</v>
      </c>
      <c r="C12" s="142">
        <v>3797876</v>
      </c>
      <c r="D12" s="134" t="s">
        <v>30</v>
      </c>
      <c r="E12" s="19">
        <v>112</v>
      </c>
      <c r="F12" s="37" t="s">
        <v>40</v>
      </c>
      <c r="G12" s="45">
        <v>250000</v>
      </c>
      <c r="H12" s="45">
        <v>250000</v>
      </c>
      <c r="I12" s="45">
        <v>250000</v>
      </c>
      <c r="J12" s="45">
        <v>250000</v>
      </c>
      <c r="K12" s="45">
        <v>250000</v>
      </c>
      <c r="L12" s="45">
        <v>250000</v>
      </c>
      <c r="M12" s="45">
        <v>250000</v>
      </c>
      <c r="N12" s="45">
        <v>250000</v>
      </c>
      <c r="O12" s="45">
        <v>250000</v>
      </c>
      <c r="P12" s="45">
        <v>250000</v>
      </c>
      <c r="Q12" s="45">
        <v>250000</v>
      </c>
      <c r="R12" s="45">
        <v>250000</v>
      </c>
      <c r="S12" s="46">
        <f t="shared" si="0"/>
        <v>3000000</v>
      </c>
      <c r="T12" s="46"/>
      <c r="U12" s="117">
        <f>SUM(S12:T13)</f>
        <v>6000000</v>
      </c>
      <c r="W12" s="26"/>
    </row>
    <row r="13" spans="1:23" s="5" customFormat="1" ht="21.75" customHeight="1" thickBot="1">
      <c r="A13" s="147"/>
      <c r="B13" s="95"/>
      <c r="C13" s="143"/>
      <c r="D13" s="135"/>
      <c r="E13" s="56">
        <v>113</v>
      </c>
      <c r="F13" s="82" t="s">
        <v>20</v>
      </c>
      <c r="G13" s="41">
        <v>250000</v>
      </c>
      <c r="H13" s="41">
        <v>250000</v>
      </c>
      <c r="I13" s="41">
        <v>250000</v>
      </c>
      <c r="J13" s="41">
        <v>250000</v>
      </c>
      <c r="K13" s="85">
        <v>250000</v>
      </c>
      <c r="L13" s="85">
        <v>250000</v>
      </c>
      <c r="M13" s="85">
        <v>250000</v>
      </c>
      <c r="N13" s="41">
        <v>250000</v>
      </c>
      <c r="O13" s="85">
        <v>250000</v>
      </c>
      <c r="P13" s="41">
        <v>250000</v>
      </c>
      <c r="Q13" s="85">
        <v>250000</v>
      </c>
      <c r="R13" s="85">
        <v>250000</v>
      </c>
      <c r="S13" s="91">
        <f t="shared" si="0"/>
        <v>3000000</v>
      </c>
      <c r="T13" s="44"/>
      <c r="U13" s="118"/>
      <c r="W13" s="26"/>
    </row>
    <row r="14" spans="1:25" s="22" customFormat="1" ht="21.75" customHeight="1">
      <c r="A14" s="152">
        <v>3</v>
      </c>
      <c r="B14" s="154">
        <v>3000</v>
      </c>
      <c r="C14" s="148">
        <v>1313264</v>
      </c>
      <c r="D14" s="150" t="s">
        <v>28</v>
      </c>
      <c r="E14" s="81">
        <v>112</v>
      </c>
      <c r="F14" s="37" t="s">
        <v>40</v>
      </c>
      <c r="G14" s="45">
        <v>250000</v>
      </c>
      <c r="H14" s="45">
        <v>250000</v>
      </c>
      <c r="I14" s="45">
        <v>250000</v>
      </c>
      <c r="J14" s="45">
        <v>250000</v>
      </c>
      <c r="K14" s="86">
        <v>250000</v>
      </c>
      <c r="L14" s="86">
        <v>250000</v>
      </c>
      <c r="M14" s="86">
        <v>250000</v>
      </c>
      <c r="N14" s="45"/>
      <c r="O14" s="86"/>
      <c r="P14" s="45"/>
      <c r="Q14" s="86"/>
      <c r="R14" s="86"/>
      <c r="S14" s="51">
        <f t="shared" si="0"/>
        <v>1750000</v>
      </c>
      <c r="T14" s="46"/>
      <c r="U14" s="117">
        <f>SUM(S14:T15)</f>
        <v>3500000</v>
      </c>
      <c r="V14" s="5"/>
      <c r="W14" s="26"/>
      <c r="Y14" s="30"/>
    </row>
    <row r="15" spans="1:25" s="22" customFormat="1" ht="21.75" customHeight="1" thickBot="1">
      <c r="A15" s="153"/>
      <c r="B15" s="155"/>
      <c r="C15" s="149"/>
      <c r="D15" s="151"/>
      <c r="E15" s="83">
        <v>113</v>
      </c>
      <c r="F15" s="82" t="s">
        <v>20</v>
      </c>
      <c r="G15" s="41">
        <v>250000</v>
      </c>
      <c r="H15" s="41">
        <v>250000</v>
      </c>
      <c r="I15" s="41">
        <v>250000</v>
      </c>
      <c r="J15" s="85">
        <v>250000</v>
      </c>
      <c r="K15" s="41">
        <v>250000</v>
      </c>
      <c r="L15" s="85">
        <v>250000</v>
      </c>
      <c r="M15" s="85">
        <v>250000</v>
      </c>
      <c r="N15" s="85"/>
      <c r="O15" s="85"/>
      <c r="P15" s="85"/>
      <c r="Q15" s="85"/>
      <c r="R15" s="85"/>
      <c r="S15" s="87">
        <f t="shared" si="0"/>
        <v>1750000</v>
      </c>
      <c r="T15" s="44"/>
      <c r="U15" s="118"/>
      <c r="V15" s="5"/>
      <c r="W15" s="26"/>
      <c r="Y15" s="30"/>
    </row>
    <row r="16" spans="1:23" s="5" customFormat="1" ht="21.75" customHeight="1">
      <c r="A16" s="127">
        <v>4</v>
      </c>
      <c r="B16" s="169">
        <v>4000</v>
      </c>
      <c r="C16" s="129">
        <v>794503</v>
      </c>
      <c r="D16" s="144" t="s">
        <v>29</v>
      </c>
      <c r="E16" s="84">
        <v>112</v>
      </c>
      <c r="F16" s="37" t="s">
        <v>40</v>
      </c>
      <c r="G16" s="45">
        <v>250000</v>
      </c>
      <c r="H16" s="45">
        <v>250000</v>
      </c>
      <c r="I16" s="45">
        <v>250000</v>
      </c>
      <c r="J16" s="86">
        <v>250000</v>
      </c>
      <c r="K16" s="45">
        <v>250000</v>
      </c>
      <c r="L16" s="86">
        <v>250000</v>
      </c>
      <c r="M16" s="86">
        <v>250000</v>
      </c>
      <c r="N16" s="86">
        <v>250000</v>
      </c>
      <c r="O16" s="86">
        <v>250000</v>
      </c>
      <c r="P16" s="86">
        <v>250000</v>
      </c>
      <c r="Q16" s="86">
        <v>250000</v>
      </c>
      <c r="R16" s="86">
        <v>250000</v>
      </c>
      <c r="S16" s="51">
        <f>SUM(G16:R16)</f>
        <v>3000000</v>
      </c>
      <c r="T16" s="46"/>
      <c r="U16" s="117">
        <f>SUM(S16:T17)</f>
        <v>6000000</v>
      </c>
      <c r="W16" s="26"/>
    </row>
    <row r="17" spans="1:25" s="5" customFormat="1" ht="21.75" customHeight="1" thickBot="1">
      <c r="A17" s="131"/>
      <c r="B17" s="170"/>
      <c r="C17" s="130"/>
      <c r="D17" s="145"/>
      <c r="E17" s="89">
        <v>113</v>
      </c>
      <c r="F17" s="38" t="s">
        <v>20</v>
      </c>
      <c r="G17" s="85">
        <v>250000</v>
      </c>
      <c r="H17" s="85">
        <v>250000</v>
      </c>
      <c r="I17" s="41">
        <v>250000</v>
      </c>
      <c r="J17" s="85">
        <v>250000</v>
      </c>
      <c r="K17" s="41">
        <v>250000</v>
      </c>
      <c r="L17" s="85">
        <v>250000</v>
      </c>
      <c r="M17" s="85">
        <v>250000</v>
      </c>
      <c r="N17" s="41">
        <v>250000</v>
      </c>
      <c r="O17" s="41">
        <v>250000</v>
      </c>
      <c r="P17" s="41">
        <v>250000</v>
      </c>
      <c r="Q17" s="41">
        <v>250000</v>
      </c>
      <c r="R17" s="85">
        <v>250000</v>
      </c>
      <c r="S17" s="87">
        <f>SUM(G17:R17)</f>
        <v>3000000</v>
      </c>
      <c r="T17" s="91"/>
      <c r="U17" s="118"/>
      <c r="W17" s="26"/>
      <c r="Y17" s="26"/>
    </row>
    <row r="18" spans="1:23" s="5" customFormat="1" ht="21.75" customHeight="1">
      <c r="A18" s="127">
        <v>5</v>
      </c>
      <c r="B18" s="127">
        <v>5000</v>
      </c>
      <c r="C18" s="157">
        <v>3720094</v>
      </c>
      <c r="D18" s="135" t="s">
        <v>31</v>
      </c>
      <c r="E18" s="18">
        <v>112</v>
      </c>
      <c r="F18" s="21" t="s">
        <v>40</v>
      </c>
      <c r="G18" s="86">
        <v>250000</v>
      </c>
      <c r="H18" s="86">
        <v>250000</v>
      </c>
      <c r="I18" s="45">
        <v>250000</v>
      </c>
      <c r="J18" s="86">
        <v>250000</v>
      </c>
      <c r="K18" s="45">
        <v>250000</v>
      </c>
      <c r="L18" s="86">
        <v>250000</v>
      </c>
      <c r="M18" s="86">
        <v>250000</v>
      </c>
      <c r="N18" s="45">
        <v>250000</v>
      </c>
      <c r="O18" s="45">
        <v>250000</v>
      </c>
      <c r="P18" s="45">
        <v>250000</v>
      </c>
      <c r="Q18" s="45">
        <v>250000</v>
      </c>
      <c r="R18" s="86">
        <v>250000</v>
      </c>
      <c r="S18" s="51">
        <f>SUM(G18:R18)</f>
        <v>3000000</v>
      </c>
      <c r="T18" s="51"/>
      <c r="U18" s="117">
        <f>SUM(S18:T19)</f>
        <v>6000000</v>
      </c>
      <c r="W18" s="26"/>
    </row>
    <row r="19" spans="1:25" s="5" customFormat="1" ht="21.75" customHeight="1" thickBot="1">
      <c r="A19" s="131"/>
      <c r="B19" s="131"/>
      <c r="C19" s="157"/>
      <c r="D19" s="135"/>
      <c r="E19" s="56">
        <v>113</v>
      </c>
      <c r="F19" s="82" t="s">
        <v>20</v>
      </c>
      <c r="G19" s="85">
        <v>250000</v>
      </c>
      <c r="H19" s="85">
        <v>250000</v>
      </c>
      <c r="I19" s="85">
        <v>250000</v>
      </c>
      <c r="J19" s="85">
        <v>250000</v>
      </c>
      <c r="K19" s="85">
        <v>250000</v>
      </c>
      <c r="L19" s="85">
        <v>250000</v>
      </c>
      <c r="M19" s="41">
        <v>250000</v>
      </c>
      <c r="N19" s="41">
        <v>250000</v>
      </c>
      <c r="O19" s="41">
        <v>250000</v>
      </c>
      <c r="P19" s="41">
        <v>250000</v>
      </c>
      <c r="Q19" s="85">
        <v>250000</v>
      </c>
      <c r="R19" s="85">
        <v>250000</v>
      </c>
      <c r="S19" s="44">
        <f>SUM(G19:R19)</f>
        <v>3000000</v>
      </c>
      <c r="T19" s="44"/>
      <c r="U19" s="118"/>
      <c r="W19" s="26"/>
      <c r="Y19" s="26"/>
    </row>
    <row r="20" spans="1:23" s="5" customFormat="1" ht="21.75" customHeight="1">
      <c r="A20" s="127">
        <v>6</v>
      </c>
      <c r="B20" s="127">
        <v>6000</v>
      </c>
      <c r="C20" s="156">
        <v>4280833</v>
      </c>
      <c r="D20" s="134" t="s">
        <v>32</v>
      </c>
      <c r="E20" s="84">
        <v>112</v>
      </c>
      <c r="F20" s="37" t="s">
        <v>40</v>
      </c>
      <c r="G20" s="86">
        <v>250000</v>
      </c>
      <c r="H20" s="86">
        <v>250000</v>
      </c>
      <c r="I20" s="86">
        <v>250000</v>
      </c>
      <c r="J20" s="86">
        <v>250000</v>
      </c>
      <c r="K20" s="86">
        <v>250000</v>
      </c>
      <c r="L20" s="86">
        <v>250000</v>
      </c>
      <c r="M20" s="47">
        <v>250000</v>
      </c>
      <c r="N20" s="47">
        <v>250000</v>
      </c>
      <c r="O20" s="47">
        <v>250000</v>
      </c>
      <c r="P20" s="47">
        <v>250000</v>
      </c>
      <c r="Q20" s="86">
        <v>250000</v>
      </c>
      <c r="R20" s="86">
        <v>250000</v>
      </c>
      <c r="S20" s="46">
        <f aca="true" t="shared" si="1" ref="S20:S25">SUM(G20:R20)</f>
        <v>3000000</v>
      </c>
      <c r="T20" s="46"/>
      <c r="U20" s="117">
        <f>SUM(S20:T21)</f>
        <v>6000000</v>
      </c>
      <c r="W20" s="26"/>
    </row>
    <row r="21" spans="1:23" s="5" customFormat="1" ht="21.75" customHeight="1" thickBot="1">
      <c r="A21" s="131"/>
      <c r="B21" s="131"/>
      <c r="C21" s="157"/>
      <c r="D21" s="135"/>
      <c r="E21" s="56">
        <v>113</v>
      </c>
      <c r="F21" s="82" t="s">
        <v>20</v>
      </c>
      <c r="G21" s="85">
        <v>250000</v>
      </c>
      <c r="H21" s="85">
        <v>250000</v>
      </c>
      <c r="I21" s="85">
        <v>250000</v>
      </c>
      <c r="J21" s="85">
        <v>250000</v>
      </c>
      <c r="K21" s="85">
        <v>250000</v>
      </c>
      <c r="L21" s="85">
        <v>250000</v>
      </c>
      <c r="M21" s="41">
        <v>250000</v>
      </c>
      <c r="N21" s="41">
        <v>250000</v>
      </c>
      <c r="O21" s="41">
        <v>250000</v>
      </c>
      <c r="P21" s="41">
        <v>250000</v>
      </c>
      <c r="Q21" s="85">
        <v>250000</v>
      </c>
      <c r="R21" s="85">
        <v>250000</v>
      </c>
      <c r="S21" s="87">
        <f t="shared" si="1"/>
        <v>3000000</v>
      </c>
      <c r="T21" s="44"/>
      <c r="U21" s="118"/>
      <c r="W21" s="26"/>
    </row>
    <row r="22" spans="1:23" s="5" customFormat="1" ht="21.75" customHeight="1">
      <c r="A22" s="127">
        <v>7</v>
      </c>
      <c r="B22" s="140">
        <v>7000</v>
      </c>
      <c r="C22" s="142">
        <v>4518712</v>
      </c>
      <c r="D22" s="134" t="s">
        <v>33</v>
      </c>
      <c r="E22" s="84">
        <v>112</v>
      </c>
      <c r="F22" s="37" t="s">
        <v>40</v>
      </c>
      <c r="G22" s="86">
        <v>250000</v>
      </c>
      <c r="H22" s="86">
        <v>250000</v>
      </c>
      <c r="I22" s="86">
        <v>250000</v>
      </c>
      <c r="J22" s="86">
        <v>250000</v>
      </c>
      <c r="K22" s="86">
        <v>250000</v>
      </c>
      <c r="L22" s="86">
        <v>250000</v>
      </c>
      <c r="M22" s="47">
        <v>250000</v>
      </c>
      <c r="N22" s="47">
        <v>250000</v>
      </c>
      <c r="O22" s="47">
        <v>250000</v>
      </c>
      <c r="P22" s="47">
        <v>250000</v>
      </c>
      <c r="Q22" s="86">
        <v>250000</v>
      </c>
      <c r="R22" s="86">
        <v>250000</v>
      </c>
      <c r="S22" s="51">
        <f t="shared" si="1"/>
        <v>3000000</v>
      </c>
      <c r="T22" s="46"/>
      <c r="U22" s="117">
        <f>SUM(S22:T23)</f>
        <v>6000000</v>
      </c>
      <c r="W22" s="26"/>
    </row>
    <row r="23" spans="1:23" s="5" customFormat="1" ht="21.75" customHeight="1" thickBot="1">
      <c r="A23" s="128"/>
      <c r="B23" s="141"/>
      <c r="C23" s="143"/>
      <c r="D23" s="135"/>
      <c r="E23" s="18">
        <v>113</v>
      </c>
      <c r="F23" s="35" t="s">
        <v>20</v>
      </c>
      <c r="G23" s="85">
        <v>250000</v>
      </c>
      <c r="H23" s="85">
        <v>250000</v>
      </c>
      <c r="I23" s="41">
        <v>250000</v>
      </c>
      <c r="J23" s="85">
        <v>250000</v>
      </c>
      <c r="K23" s="41">
        <v>250000</v>
      </c>
      <c r="L23" s="85">
        <v>250000</v>
      </c>
      <c r="M23" s="41">
        <v>250000</v>
      </c>
      <c r="N23" s="85">
        <v>250000</v>
      </c>
      <c r="O23" s="41">
        <v>250000</v>
      </c>
      <c r="P23" s="85">
        <v>250000</v>
      </c>
      <c r="Q23" s="85">
        <v>250000</v>
      </c>
      <c r="R23" s="85">
        <v>250000</v>
      </c>
      <c r="S23" s="87">
        <f t="shared" si="1"/>
        <v>3000000</v>
      </c>
      <c r="T23" s="91"/>
      <c r="U23" s="119"/>
      <c r="W23" s="26"/>
    </row>
    <row r="24" spans="1:23" s="5" customFormat="1" ht="21.75" customHeight="1">
      <c r="A24" s="127">
        <v>8</v>
      </c>
      <c r="B24" s="127">
        <f>+B22+1000</f>
        <v>8000</v>
      </c>
      <c r="C24" s="142">
        <v>2132747</v>
      </c>
      <c r="D24" s="134" t="s">
        <v>34</v>
      </c>
      <c r="E24" s="19">
        <v>112</v>
      </c>
      <c r="F24" s="37" t="s">
        <v>40</v>
      </c>
      <c r="G24" s="86">
        <v>250000</v>
      </c>
      <c r="H24" s="86">
        <v>250000</v>
      </c>
      <c r="I24" s="47">
        <v>250000</v>
      </c>
      <c r="J24" s="86">
        <v>250000</v>
      </c>
      <c r="K24" s="47">
        <v>250000</v>
      </c>
      <c r="L24" s="86">
        <v>250000</v>
      </c>
      <c r="M24" s="47">
        <v>250000</v>
      </c>
      <c r="N24" s="86">
        <v>250000</v>
      </c>
      <c r="O24" s="47">
        <v>250000</v>
      </c>
      <c r="P24" s="86">
        <v>250000</v>
      </c>
      <c r="Q24" s="86">
        <v>250000</v>
      </c>
      <c r="R24" s="86">
        <v>250000</v>
      </c>
      <c r="S24" s="51">
        <f t="shared" si="1"/>
        <v>3000000</v>
      </c>
      <c r="T24" s="51"/>
      <c r="U24" s="117">
        <f>SUM(S24:T25)</f>
        <v>6000000</v>
      </c>
      <c r="W24" s="26"/>
    </row>
    <row r="25" spans="1:23" s="5" customFormat="1" ht="21.75" customHeight="1" thickBot="1">
      <c r="A25" s="131"/>
      <c r="B25" s="131"/>
      <c r="C25" s="143"/>
      <c r="D25" s="135"/>
      <c r="E25" s="18">
        <v>113</v>
      </c>
      <c r="F25" s="21" t="s">
        <v>20</v>
      </c>
      <c r="G25" s="41">
        <v>250000</v>
      </c>
      <c r="H25" s="41">
        <v>250000</v>
      </c>
      <c r="I25" s="85">
        <v>250000</v>
      </c>
      <c r="J25" s="41">
        <v>250000</v>
      </c>
      <c r="K25" s="41">
        <v>250000</v>
      </c>
      <c r="L25" s="85">
        <v>250000</v>
      </c>
      <c r="M25" s="85">
        <v>250000</v>
      </c>
      <c r="N25" s="41">
        <v>250000</v>
      </c>
      <c r="O25" s="41">
        <v>250000</v>
      </c>
      <c r="P25" s="41">
        <v>250000</v>
      </c>
      <c r="Q25" s="85">
        <v>250000</v>
      </c>
      <c r="R25" s="85">
        <v>250000</v>
      </c>
      <c r="S25" s="87">
        <f t="shared" si="1"/>
        <v>3000000</v>
      </c>
      <c r="T25" s="87"/>
      <c r="U25" s="118"/>
      <c r="W25" s="26"/>
    </row>
    <row r="26" spans="1:23" s="5" customFormat="1" ht="21.75" customHeight="1">
      <c r="A26" s="127">
        <v>9</v>
      </c>
      <c r="B26" s="127">
        <v>9000</v>
      </c>
      <c r="C26" s="142">
        <v>3496014</v>
      </c>
      <c r="D26" s="134" t="s">
        <v>35</v>
      </c>
      <c r="E26" s="19">
        <v>112</v>
      </c>
      <c r="F26" s="37" t="s">
        <v>40</v>
      </c>
      <c r="G26" s="47">
        <v>250000</v>
      </c>
      <c r="H26" s="47">
        <v>250000</v>
      </c>
      <c r="I26" s="86">
        <v>250000</v>
      </c>
      <c r="J26" s="47">
        <v>250000</v>
      </c>
      <c r="K26" s="47">
        <v>250000</v>
      </c>
      <c r="L26" s="86">
        <v>250000</v>
      </c>
      <c r="M26" s="86">
        <v>250000</v>
      </c>
      <c r="N26" s="47">
        <v>250000</v>
      </c>
      <c r="O26" s="47">
        <v>250000</v>
      </c>
      <c r="P26" s="47">
        <v>250000</v>
      </c>
      <c r="Q26" s="86">
        <v>250000</v>
      </c>
      <c r="R26" s="86">
        <v>250000</v>
      </c>
      <c r="S26" s="51">
        <f>SUM(G26:R26)</f>
        <v>3000000</v>
      </c>
      <c r="T26" s="51"/>
      <c r="U26" s="117">
        <f>SUM(S26:T27)</f>
        <v>6000000</v>
      </c>
      <c r="W26" s="26"/>
    </row>
    <row r="27" spans="1:23" s="5" customFormat="1" ht="21.75" customHeight="1" thickBot="1">
      <c r="A27" s="131"/>
      <c r="B27" s="131"/>
      <c r="C27" s="143"/>
      <c r="D27" s="135"/>
      <c r="E27" s="18">
        <v>113</v>
      </c>
      <c r="F27" s="21" t="s">
        <v>20</v>
      </c>
      <c r="G27" s="41">
        <v>250000</v>
      </c>
      <c r="H27" s="85">
        <v>250000</v>
      </c>
      <c r="I27" s="85">
        <v>250000</v>
      </c>
      <c r="J27" s="85">
        <v>250000</v>
      </c>
      <c r="K27" s="85">
        <v>250000</v>
      </c>
      <c r="L27" s="41">
        <v>250000</v>
      </c>
      <c r="M27" s="85">
        <v>250000</v>
      </c>
      <c r="N27" s="85">
        <v>250000</v>
      </c>
      <c r="O27" s="85">
        <v>250000</v>
      </c>
      <c r="P27" s="85">
        <v>250000</v>
      </c>
      <c r="Q27" s="85">
        <v>250000</v>
      </c>
      <c r="R27" s="85">
        <v>250000</v>
      </c>
      <c r="S27" s="44">
        <f>SUM(G27:R27)</f>
        <v>3000000</v>
      </c>
      <c r="T27" s="91"/>
      <c r="U27" s="118"/>
      <c r="W27" s="26"/>
    </row>
    <row r="28" spans="1:23" s="5" customFormat="1" ht="21.75" customHeight="1">
      <c r="A28" s="127">
        <v>10</v>
      </c>
      <c r="B28" s="127">
        <v>10000</v>
      </c>
      <c r="C28" s="146">
        <v>3886838</v>
      </c>
      <c r="D28" s="134" t="s">
        <v>36</v>
      </c>
      <c r="E28" s="19">
        <v>112</v>
      </c>
      <c r="F28" s="37" t="s">
        <v>40</v>
      </c>
      <c r="G28" s="90">
        <v>250000</v>
      </c>
      <c r="H28" s="50">
        <v>250000</v>
      </c>
      <c r="I28" s="50">
        <v>250000</v>
      </c>
      <c r="J28" s="50">
        <v>250000</v>
      </c>
      <c r="K28" s="50">
        <v>250000</v>
      </c>
      <c r="L28" s="90">
        <v>250000</v>
      </c>
      <c r="M28" s="50">
        <v>250000</v>
      </c>
      <c r="N28" s="50">
        <v>250000</v>
      </c>
      <c r="O28" s="50">
        <v>250000</v>
      </c>
      <c r="P28" s="50">
        <v>250000</v>
      </c>
      <c r="Q28" s="50">
        <v>250000</v>
      </c>
      <c r="R28" s="50">
        <v>250000</v>
      </c>
      <c r="S28" s="46">
        <f aca="true" t="shared" si="2" ref="S28:S33">SUM(G28:R28)</f>
        <v>3000000</v>
      </c>
      <c r="T28" s="51"/>
      <c r="U28" s="117">
        <f>SUM(S28:T29)</f>
        <v>6000000</v>
      </c>
      <c r="W28" s="26"/>
    </row>
    <row r="29" spans="1:23" s="5" customFormat="1" ht="21.75" customHeight="1" thickBot="1">
      <c r="A29" s="131"/>
      <c r="B29" s="131"/>
      <c r="C29" s="147"/>
      <c r="D29" s="135"/>
      <c r="E29" s="18">
        <v>113</v>
      </c>
      <c r="F29" s="21" t="s">
        <v>20</v>
      </c>
      <c r="G29" s="85">
        <v>250000</v>
      </c>
      <c r="H29" s="85">
        <v>250000</v>
      </c>
      <c r="I29" s="85">
        <v>250000</v>
      </c>
      <c r="J29" s="85">
        <v>250000</v>
      </c>
      <c r="K29" s="85">
        <v>250000</v>
      </c>
      <c r="L29" s="85">
        <v>250000</v>
      </c>
      <c r="M29" s="85">
        <v>250000</v>
      </c>
      <c r="N29" s="85">
        <v>250000</v>
      </c>
      <c r="O29" s="85">
        <v>250000</v>
      </c>
      <c r="P29" s="85">
        <v>250000</v>
      </c>
      <c r="Q29" s="85">
        <v>250000</v>
      </c>
      <c r="R29" s="85">
        <v>250000</v>
      </c>
      <c r="S29" s="87">
        <f t="shared" si="2"/>
        <v>3000000</v>
      </c>
      <c r="T29" s="91"/>
      <c r="U29" s="118"/>
      <c r="W29" s="26"/>
    </row>
    <row r="30" spans="1:23" s="5" customFormat="1" ht="21.75" customHeight="1">
      <c r="A30" s="138">
        <v>11</v>
      </c>
      <c r="B30" s="96">
        <v>11000</v>
      </c>
      <c r="C30" s="98">
        <v>988194</v>
      </c>
      <c r="D30" s="136" t="s">
        <v>37</v>
      </c>
      <c r="E30" s="19">
        <v>112</v>
      </c>
      <c r="F30" s="37" t="s">
        <v>40</v>
      </c>
      <c r="G30" s="86">
        <v>250000</v>
      </c>
      <c r="H30" s="86">
        <v>250000</v>
      </c>
      <c r="I30" s="86">
        <v>250000</v>
      </c>
      <c r="J30" s="86">
        <v>250000</v>
      </c>
      <c r="K30" s="86">
        <v>250000</v>
      </c>
      <c r="L30" s="86">
        <v>250000</v>
      </c>
      <c r="M30" s="86">
        <v>250000</v>
      </c>
      <c r="N30" s="86">
        <v>250000</v>
      </c>
      <c r="O30" s="86">
        <v>250000</v>
      </c>
      <c r="P30" s="86">
        <v>250000</v>
      </c>
      <c r="Q30" s="86">
        <v>250000</v>
      </c>
      <c r="R30" s="86">
        <v>250000</v>
      </c>
      <c r="S30" s="51">
        <f t="shared" si="2"/>
        <v>3000000</v>
      </c>
      <c r="T30" s="51"/>
      <c r="U30" s="117">
        <f>SUM(S30:T31)</f>
        <v>6000000</v>
      </c>
      <c r="W30" s="26"/>
    </row>
    <row r="31" spans="1:23" s="5" customFormat="1" ht="21.75" customHeight="1" thickBot="1">
      <c r="A31" s="113"/>
      <c r="B31" s="97"/>
      <c r="C31" s="139"/>
      <c r="D31" s="137"/>
      <c r="E31" s="18">
        <v>113</v>
      </c>
      <c r="F31" s="21" t="s">
        <v>20</v>
      </c>
      <c r="G31" s="85">
        <v>250000</v>
      </c>
      <c r="H31" s="85">
        <v>250000</v>
      </c>
      <c r="I31" s="85">
        <v>250000</v>
      </c>
      <c r="J31" s="85">
        <v>250000</v>
      </c>
      <c r="K31" s="41">
        <v>250000</v>
      </c>
      <c r="L31" s="85">
        <v>250000</v>
      </c>
      <c r="M31" s="85">
        <v>250000</v>
      </c>
      <c r="N31" s="85">
        <v>250000</v>
      </c>
      <c r="O31" s="85">
        <v>250000</v>
      </c>
      <c r="P31" s="85">
        <v>250000</v>
      </c>
      <c r="Q31" s="85">
        <v>250000</v>
      </c>
      <c r="R31" s="85">
        <v>250000</v>
      </c>
      <c r="S31" s="87">
        <f t="shared" si="2"/>
        <v>3000000</v>
      </c>
      <c r="T31" s="91"/>
      <c r="U31" s="119"/>
      <c r="W31" s="26"/>
    </row>
    <row r="32" spans="1:23" s="5" customFormat="1" ht="21.75" customHeight="1">
      <c r="A32" s="138">
        <v>12</v>
      </c>
      <c r="B32" s="94">
        <v>12000</v>
      </c>
      <c r="C32" s="114">
        <v>1155611</v>
      </c>
      <c r="D32" s="134" t="s">
        <v>38</v>
      </c>
      <c r="E32" s="19">
        <v>112</v>
      </c>
      <c r="F32" s="37" t="s">
        <v>40</v>
      </c>
      <c r="G32" s="86">
        <v>250000</v>
      </c>
      <c r="H32" s="86">
        <v>250000</v>
      </c>
      <c r="I32" s="86">
        <v>250000</v>
      </c>
      <c r="J32" s="86">
        <v>250000</v>
      </c>
      <c r="K32" s="47">
        <v>250000</v>
      </c>
      <c r="L32" s="86">
        <v>250000</v>
      </c>
      <c r="M32" s="86">
        <v>250000</v>
      </c>
      <c r="N32" s="86">
        <v>250000</v>
      </c>
      <c r="O32" s="86">
        <v>250000</v>
      </c>
      <c r="P32" s="86">
        <v>250000</v>
      </c>
      <c r="Q32" s="86">
        <v>250000</v>
      </c>
      <c r="R32" s="86">
        <v>250000</v>
      </c>
      <c r="S32" s="51">
        <f t="shared" si="2"/>
        <v>3000000</v>
      </c>
      <c r="T32" s="51"/>
      <c r="U32" s="118">
        <f>SUM(S32:T33)</f>
        <v>6000000</v>
      </c>
      <c r="W32" s="26"/>
    </row>
    <row r="33" spans="1:23" s="5" customFormat="1" ht="21.75" customHeight="1" thickBot="1">
      <c r="A33" s="113"/>
      <c r="B33" s="95"/>
      <c r="C33" s="93"/>
      <c r="D33" s="135"/>
      <c r="E33" s="18">
        <v>113</v>
      </c>
      <c r="F33" s="21" t="s">
        <v>20</v>
      </c>
      <c r="G33" s="85">
        <v>250000</v>
      </c>
      <c r="H33" s="41">
        <v>250000</v>
      </c>
      <c r="I33" s="41">
        <v>250000</v>
      </c>
      <c r="J33" s="41">
        <v>250000</v>
      </c>
      <c r="K33" s="41">
        <v>250000</v>
      </c>
      <c r="L33" s="41">
        <v>250000</v>
      </c>
      <c r="M33" s="41">
        <v>250000</v>
      </c>
      <c r="N33" s="41">
        <v>250000</v>
      </c>
      <c r="O33" s="41">
        <v>250000</v>
      </c>
      <c r="P33" s="41">
        <v>250000</v>
      </c>
      <c r="Q33" s="41">
        <v>250000</v>
      </c>
      <c r="R33" s="41">
        <v>250000</v>
      </c>
      <c r="S33" s="44">
        <f t="shared" si="2"/>
        <v>3000000</v>
      </c>
      <c r="T33" s="44"/>
      <c r="U33" s="118"/>
      <c r="W33" s="26"/>
    </row>
    <row r="34" spans="1:23" s="5" customFormat="1" ht="21.75" customHeight="1">
      <c r="A34" s="127">
        <v>13</v>
      </c>
      <c r="B34" s="127">
        <v>13000</v>
      </c>
      <c r="C34" s="129">
        <v>1563210</v>
      </c>
      <c r="D34" s="134" t="s">
        <v>39</v>
      </c>
      <c r="E34" s="19">
        <v>112</v>
      </c>
      <c r="F34" s="37" t="s">
        <v>40</v>
      </c>
      <c r="G34" s="86">
        <v>250000</v>
      </c>
      <c r="H34" s="47">
        <v>250000</v>
      </c>
      <c r="I34" s="47">
        <v>250000</v>
      </c>
      <c r="J34" s="47">
        <v>250000</v>
      </c>
      <c r="K34" s="47">
        <v>250000</v>
      </c>
      <c r="L34" s="47">
        <v>250000</v>
      </c>
      <c r="M34" s="47">
        <v>250000</v>
      </c>
      <c r="N34" s="47">
        <v>250000</v>
      </c>
      <c r="O34" s="47">
        <v>250000</v>
      </c>
      <c r="P34" s="47">
        <v>250000</v>
      </c>
      <c r="Q34" s="47">
        <v>250000</v>
      </c>
      <c r="R34" s="47">
        <v>250000</v>
      </c>
      <c r="S34" s="46">
        <f>SUM(G34:R34)</f>
        <v>3000000</v>
      </c>
      <c r="T34" s="46"/>
      <c r="U34" s="117">
        <f>SUM(S34:T35)</f>
        <v>6000000</v>
      </c>
      <c r="W34" s="26"/>
    </row>
    <row r="35" spans="1:23" s="5" customFormat="1" ht="21.75" customHeight="1" thickBot="1">
      <c r="A35" s="131"/>
      <c r="B35" s="128"/>
      <c r="C35" s="130"/>
      <c r="D35" s="135"/>
      <c r="E35" s="18">
        <v>113</v>
      </c>
      <c r="F35" s="21" t="s">
        <v>20</v>
      </c>
      <c r="G35" s="41">
        <v>250000</v>
      </c>
      <c r="H35" s="41">
        <v>250000</v>
      </c>
      <c r="I35" s="41">
        <v>250000</v>
      </c>
      <c r="J35" s="41">
        <v>250000</v>
      </c>
      <c r="K35" s="41">
        <v>250000</v>
      </c>
      <c r="L35" s="41">
        <v>250000</v>
      </c>
      <c r="M35" s="85">
        <v>250000</v>
      </c>
      <c r="N35" s="41">
        <v>250000</v>
      </c>
      <c r="O35" s="41">
        <v>250000</v>
      </c>
      <c r="P35" s="41">
        <v>250000</v>
      </c>
      <c r="Q35" s="41">
        <v>250000</v>
      </c>
      <c r="R35" s="41">
        <v>250000</v>
      </c>
      <c r="S35" s="44">
        <f>SUM(G35:R35)</f>
        <v>3000000</v>
      </c>
      <c r="T35" s="44"/>
      <c r="U35" s="118"/>
      <c r="W35" s="26"/>
    </row>
    <row r="36" spans="1:23" s="5" customFormat="1" ht="21.75" customHeight="1">
      <c r="A36" s="53"/>
      <c r="B36" s="54"/>
      <c r="C36" s="142">
        <v>1189627</v>
      </c>
      <c r="D36" s="78"/>
      <c r="E36" s="19">
        <v>112</v>
      </c>
      <c r="F36" s="37" t="s">
        <v>40</v>
      </c>
      <c r="G36" s="47"/>
      <c r="H36" s="47"/>
      <c r="I36" s="47"/>
      <c r="J36" s="86"/>
      <c r="K36" s="47"/>
      <c r="L36" s="47"/>
      <c r="M36" s="86"/>
      <c r="N36" s="47">
        <v>250000</v>
      </c>
      <c r="O36" s="47">
        <v>250000</v>
      </c>
      <c r="P36" s="47">
        <v>250000</v>
      </c>
      <c r="Q36" s="47">
        <v>250000</v>
      </c>
      <c r="R36" s="47">
        <v>250000</v>
      </c>
      <c r="S36" s="46">
        <f aca="true" t="shared" si="3" ref="S36:S49">SUM(G36:R36)</f>
        <v>1250000</v>
      </c>
      <c r="T36" s="46"/>
      <c r="U36" s="117">
        <f>SUM(S36:S37)</f>
        <v>2500000</v>
      </c>
      <c r="W36" s="26"/>
    </row>
    <row r="37" spans="1:23" s="5" customFormat="1" ht="21.75" customHeight="1" thickBot="1">
      <c r="A37" s="53">
        <v>14</v>
      </c>
      <c r="B37" s="54">
        <v>14000</v>
      </c>
      <c r="C37" s="143"/>
      <c r="D37" s="77" t="s">
        <v>69</v>
      </c>
      <c r="E37" s="18">
        <v>113</v>
      </c>
      <c r="F37" s="21" t="s">
        <v>20</v>
      </c>
      <c r="G37" s="47"/>
      <c r="H37" s="47"/>
      <c r="I37" s="47"/>
      <c r="J37" s="47"/>
      <c r="K37" s="47"/>
      <c r="L37" s="47"/>
      <c r="M37" s="47"/>
      <c r="N37" s="47">
        <v>250000</v>
      </c>
      <c r="O37" s="47">
        <v>250000</v>
      </c>
      <c r="P37" s="47">
        <v>250000</v>
      </c>
      <c r="Q37" s="47">
        <v>250000</v>
      </c>
      <c r="R37" s="40">
        <v>250000</v>
      </c>
      <c r="S37" s="44">
        <f t="shared" si="3"/>
        <v>1250000</v>
      </c>
      <c r="T37" s="87"/>
      <c r="U37" s="118"/>
      <c r="W37" s="26"/>
    </row>
    <row r="38" spans="1:23" s="5" customFormat="1" ht="21.75" customHeight="1">
      <c r="A38" s="127">
        <v>15</v>
      </c>
      <c r="B38" s="127">
        <v>15000</v>
      </c>
      <c r="C38" s="129"/>
      <c r="D38" s="125" t="s">
        <v>67</v>
      </c>
      <c r="E38" s="19">
        <v>111</v>
      </c>
      <c r="F38" s="37" t="s">
        <v>19</v>
      </c>
      <c r="G38" s="59"/>
      <c r="H38" s="59"/>
      <c r="I38" s="59"/>
      <c r="J38" s="59"/>
      <c r="K38" s="59">
        <v>1800000</v>
      </c>
      <c r="L38" s="59">
        <v>1800000</v>
      </c>
      <c r="M38" s="59">
        <v>1800000</v>
      </c>
      <c r="N38" s="59">
        <v>1800000</v>
      </c>
      <c r="O38" s="59">
        <v>1800000</v>
      </c>
      <c r="P38" s="59">
        <v>1800000</v>
      </c>
      <c r="Q38" s="59">
        <v>1800000</v>
      </c>
      <c r="R38" s="59">
        <v>1800000</v>
      </c>
      <c r="S38" s="46">
        <f t="shared" si="3"/>
        <v>14400000</v>
      </c>
      <c r="T38" s="51">
        <v>1150000</v>
      </c>
      <c r="U38" s="117">
        <f>SUM(S38:T39)</f>
        <v>19050000</v>
      </c>
      <c r="W38" s="26"/>
    </row>
    <row r="39" spans="1:23" s="5" customFormat="1" ht="21.75" customHeight="1" thickBot="1">
      <c r="A39" s="128"/>
      <c r="B39" s="128"/>
      <c r="C39" s="130"/>
      <c r="D39" s="126"/>
      <c r="E39" s="17">
        <v>125</v>
      </c>
      <c r="F39" s="39" t="s">
        <v>61</v>
      </c>
      <c r="G39" s="41"/>
      <c r="H39" s="41"/>
      <c r="I39" s="41"/>
      <c r="J39" s="41"/>
      <c r="K39" s="41"/>
      <c r="L39" s="41">
        <v>500000</v>
      </c>
      <c r="M39" s="41">
        <v>500000</v>
      </c>
      <c r="N39" s="41">
        <v>500000</v>
      </c>
      <c r="O39" s="41">
        <v>500000</v>
      </c>
      <c r="P39" s="41">
        <v>500000</v>
      </c>
      <c r="Q39" s="41">
        <v>500000</v>
      </c>
      <c r="R39" s="41">
        <v>500000</v>
      </c>
      <c r="S39" s="46">
        <f t="shared" si="3"/>
        <v>3500000</v>
      </c>
      <c r="T39" s="48"/>
      <c r="U39" s="119"/>
      <c r="W39" s="26"/>
    </row>
    <row r="40" spans="1:23" s="5" customFormat="1" ht="21.75" customHeight="1" thickBot="1">
      <c r="A40" s="55">
        <v>16</v>
      </c>
      <c r="B40" s="55">
        <v>16000</v>
      </c>
      <c r="C40" s="53">
        <v>4199029</v>
      </c>
      <c r="D40" s="79" t="s">
        <v>41</v>
      </c>
      <c r="E40" s="18">
        <v>144</v>
      </c>
      <c r="F40" s="21" t="s">
        <v>60</v>
      </c>
      <c r="G40" s="60">
        <v>750000</v>
      </c>
      <c r="H40" s="60">
        <v>750000</v>
      </c>
      <c r="I40" s="60">
        <v>750000</v>
      </c>
      <c r="J40" s="60">
        <v>750000</v>
      </c>
      <c r="K40" s="60">
        <v>750000</v>
      </c>
      <c r="L40" s="60">
        <v>750000</v>
      </c>
      <c r="M40" s="60">
        <v>750000</v>
      </c>
      <c r="N40" s="60">
        <v>750000</v>
      </c>
      <c r="O40" s="60">
        <v>750000</v>
      </c>
      <c r="P40" s="60">
        <v>750000</v>
      </c>
      <c r="Q40" s="60">
        <v>750000</v>
      </c>
      <c r="R40" s="60">
        <v>750000</v>
      </c>
      <c r="S40" s="61">
        <f t="shared" si="3"/>
        <v>9000000</v>
      </c>
      <c r="T40" s="61">
        <f>S40/12</f>
        <v>750000</v>
      </c>
      <c r="U40" s="62">
        <f>SUM(S40:T40)</f>
        <v>9750000</v>
      </c>
      <c r="W40" s="26"/>
    </row>
    <row r="41" spans="1:23" s="5" customFormat="1" ht="21.75" customHeight="1">
      <c r="A41" s="127">
        <v>17</v>
      </c>
      <c r="B41" s="127">
        <v>17000</v>
      </c>
      <c r="C41" s="132">
        <v>4314278</v>
      </c>
      <c r="D41" s="134" t="s">
        <v>42</v>
      </c>
      <c r="E41" s="19">
        <v>111</v>
      </c>
      <c r="F41" s="37" t="s">
        <v>19</v>
      </c>
      <c r="G41" s="50">
        <v>2000000</v>
      </c>
      <c r="H41" s="50">
        <v>2000000</v>
      </c>
      <c r="I41" s="50">
        <v>2000000</v>
      </c>
      <c r="J41" s="50">
        <v>2000000</v>
      </c>
      <c r="K41" s="50">
        <v>2000000</v>
      </c>
      <c r="L41" s="50">
        <v>2000000</v>
      </c>
      <c r="M41" s="50">
        <v>2000000</v>
      </c>
      <c r="N41" s="50">
        <v>2000000</v>
      </c>
      <c r="O41" s="50">
        <v>2000000</v>
      </c>
      <c r="P41" s="50">
        <v>2000000</v>
      </c>
      <c r="Q41" s="50">
        <v>2000000</v>
      </c>
      <c r="R41" s="50">
        <v>2000000</v>
      </c>
      <c r="S41" s="51">
        <f t="shared" si="3"/>
        <v>24000000</v>
      </c>
      <c r="T41" s="51">
        <f>S41/12</f>
        <v>2000000</v>
      </c>
      <c r="U41" s="117">
        <f>SUM(S41:T42)</f>
        <v>34500000</v>
      </c>
      <c r="W41" s="26"/>
    </row>
    <row r="42" spans="1:23" s="5" customFormat="1" ht="21.75" customHeight="1" thickBot="1">
      <c r="A42" s="131"/>
      <c r="B42" s="128"/>
      <c r="C42" s="133"/>
      <c r="D42" s="135"/>
      <c r="E42" s="17">
        <v>125</v>
      </c>
      <c r="F42" s="39" t="s">
        <v>61</v>
      </c>
      <c r="G42" s="41">
        <v>1000000</v>
      </c>
      <c r="H42" s="41">
        <v>1000000</v>
      </c>
      <c r="I42" s="41">
        <v>1000000</v>
      </c>
      <c r="J42" s="41">
        <v>1000000</v>
      </c>
      <c r="K42" s="41">
        <v>1000000</v>
      </c>
      <c r="L42" s="41">
        <v>500000</v>
      </c>
      <c r="M42" s="41">
        <v>500000</v>
      </c>
      <c r="N42" s="41">
        <v>500000</v>
      </c>
      <c r="O42" s="41">
        <v>500000</v>
      </c>
      <c r="P42" s="41">
        <v>500000</v>
      </c>
      <c r="Q42" s="41">
        <v>500000</v>
      </c>
      <c r="R42" s="41">
        <v>500000</v>
      </c>
      <c r="S42" s="48">
        <f t="shared" si="3"/>
        <v>8500000</v>
      </c>
      <c r="T42" s="44"/>
      <c r="U42" s="119"/>
      <c r="W42" s="26"/>
    </row>
    <row r="43" spans="1:23" s="5" customFormat="1" ht="21.75" customHeight="1" thickBot="1">
      <c r="A43" s="57">
        <v>18</v>
      </c>
      <c r="B43" s="57">
        <v>18000</v>
      </c>
      <c r="C43" s="72">
        <v>1002382</v>
      </c>
      <c r="D43" s="78" t="s">
        <v>43</v>
      </c>
      <c r="E43" s="18">
        <v>144</v>
      </c>
      <c r="F43" s="21" t="s">
        <v>60</v>
      </c>
      <c r="G43" s="47">
        <v>750000</v>
      </c>
      <c r="H43" s="47">
        <v>750000</v>
      </c>
      <c r="I43" s="47">
        <v>750000</v>
      </c>
      <c r="J43" s="47">
        <v>750000</v>
      </c>
      <c r="K43" s="47">
        <v>750000</v>
      </c>
      <c r="L43" s="47">
        <v>750000</v>
      </c>
      <c r="M43" s="47">
        <v>750000</v>
      </c>
      <c r="N43" s="47">
        <v>750000</v>
      </c>
      <c r="O43" s="47">
        <v>750000</v>
      </c>
      <c r="P43" s="47">
        <v>750000</v>
      </c>
      <c r="Q43" s="47">
        <v>750000</v>
      </c>
      <c r="R43" s="47">
        <v>750000</v>
      </c>
      <c r="S43" s="46">
        <f t="shared" si="3"/>
        <v>9000000</v>
      </c>
      <c r="T43" s="46">
        <f>S43/12</f>
        <v>750000</v>
      </c>
      <c r="U43" s="52">
        <f>SUM(S43:T43)</f>
        <v>9750000</v>
      </c>
      <c r="W43" s="26"/>
    </row>
    <row r="44" spans="1:23" s="5" customFormat="1" ht="21.75" customHeight="1" thickBot="1">
      <c r="A44" s="57">
        <v>19</v>
      </c>
      <c r="B44" s="57">
        <f>+B43+1000</f>
        <v>19000</v>
      </c>
      <c r="C44" s="72">
        <v>883334</v>
      </c>
      <c r="D44" s="78" t="s">
        <v>44</v>
      </c>
      <c r="E44" s="67">
        <v>111</v>
      </c>
      <c r="F44" s="63" t="s">
        <v>19</v>
      </c>
      <c r="G44" s="64">
        <v>1600000</v>
      </c>
      <c r="H44" s="64">
        <v>1600000</v>
      </c>
      <c r="I44" s="64">
        <v>1600000</v>
      </c>
      <c r="J44" s="64">
        <v>1600000</v>
      </c>
      <c r="K44" s="64">
        <v>1600000</v>
      </c>
      <c r="L44" s="64">
        <v>1600000</v>
      </c>
      <c r="M44" s="64">
        <v>1600000</v>
      </c>
      <c r="N44" s="64">
        <v>1600000</v>
      </c>
      <c r="O44" s="64">
        <v>1600000</v>
      </c>
      <c r="P44" s="64">
        <v>1600000</v>
      </c>
      <c r="Q44" s="64">
        <v>1600000</v>
      </c>
      <c r="R44" s="64">
        <v>1600000</v>
      </c>
      <c r="S44" s="61">
        <f t="shared" si="3"/>
        <v>19200000</v>
      </c>
      <c r="T44" s="61">
        <f aca="true" t="shared" si="4" ref="T44:T68">S44/12</f>
        <v>1600000</v>
      </c>
      <c r="U44" s="62">
        <f>SUM(S44:T44)</f>
        <v>20800000</v>
      </c>
      <c r="W44" s="26"/>
    </row>
    <row r="45" spans="1:23" s="5" customFormat="1" ht="21.75" customHeight="1" thickBot="1">
      <c r="A45" s="57">
        <v>20</v>
      </c>
      <c r="B45" s="57">
        <f aca="true" t="shared" si="5" ref="B45:B75">+B44+1000</f>
        <v>20000</v>
      </c>
      <c r="C45" s="73">
        <v>5449292</v>
      </c>
      <c r="D45" s="78" t="s">
        <v>45</v>
      </c>
      <c r="E45" s="17">
        <v>144</v>
      </c>
      <c r="F45" s="39" t="s">
        <v>60</v>
      </c>
      <c r="G45" s="65">
        <v>500000</v>
      </c>
      <c r="H45" s="49">
        <v>500000</v>
      </c>
      <c r="I45" s="49">
        <v>500000</v>
      </c>
      <c r="J45" s="49">
        <v>500000</v>
      </c>
      <c r="K45" s="49">
        <v>500000</v>
      </c>
      <c r="L45" s="49">
        <v>500000</v>
      </c>
      <c r="M45" s="49"/>
      <c r="N45" s="49"/>
      <c r="O45" s="49"/>
      <c r="P45" s="49"/>
      <c r="Q45" s="49"/>
      <c r="R45" s="49"/>
      <c r="S45" s="48">
        <f t="shared" si="3"/>
        <v>3000000</v>
      </c>
      <c r="T45" s="44">
        <v>250000</v>
      </c>
      <c r="U45" s="62">
        <f>SUM(S45:T45)</f>
        <v>3250000</v>
      </c>
      <c r="W45" s="26"/>
    </row>
    <row r="46" spans="1:23" s="5" customFormat="1" ht="21.75" customHeight="1" thickBot="1">
      <c r="A46" s="58">
        <v>21</v>
      </c>
      <c r="B46" s="57">
        <f t="shared" si="5"/>
        <v>21000</v>
      </c>
      <c r="C46" s="73">
        <v>3809003</v>
      </c>
      <c r="D46" s="78" t="s">
        <v>46</v>
      </c>
      <c r="E46" s="17">
        <v>144</v>
      </c>
      <c r="F46" s="39" t="s">
        <v>60</v>
      </c>
      <c r="G46" s="92">
        <v>300000</v>
      </c>
      <c r="H46" s="92">
        <v>300000</v>
      </c>
      <c r="I46" s="64">
        <v>300000</v>
      </c>
      <c r="J46" s="64">
        <v>300000</v>
      </c>
      <c r="K46" s="92">
        <v>300000</v>
      </c>
      <c r="L46" s="92">
        <v>300000</v>
      </c>
      <c r="M46" s="92">
        <v>300000</v>
      </c>
      <c r="N46" s="109">
        <v>300000</v>
      </c>
      <c r="O46" s="110">
        <v>300000</v>
      </c>
      <c r="P46" s="110">
        <v>300000</v>
      </c>
      <c r="Q46" s="109">
        <v>300000</v>
      </c>
      <c r="R46" s="109">
        <v>300000</v>
      </c>
      <c r="S46" s="87">
        <f t="shared" si="3"/>
        <v>3600000</v>
      </c>
      <c r="T46" s="44">
        <f t="shared" si="4"/>
        <v>300000</v>
      </c>
      <c r="U46" s="62">
        <f>SUM(S46:T46)</f>
        <v>3900000</v>
      </c>
      <c r="W46" s="26"/>
    </row>
    <row r="47" spans="1:23" s="5" customFormat="1" ht="21.75" customHeight="1" thickBot="1">
      <c r="A47" s="66">
        <v>22</v>
      </c>
      <c r="B47" s="57">
        <f t="shared" si="5"/>
        <v>22000</v>
      </c>
      <c r="C47" s="73">
        <v>2431028</v>
      </c>
      <c r="D47" s="78" t="s">
        <v>47</v>
      </c>
      <c r="E47" s="17">
        <v>144</v>
      </c>
      <c r="F47" s="39" t="s">
        <v>60</v>
      </c>
      <c r="G47" s="59">
        <v>500000</v>
      </c>
      <c r="H47" s="59">
        <v>500000</v>
      </c>
      <c r="I47" s="60">
        <v>500000</v>
      </c>
      <c r="J47" s="60">
        <v>500000</v>
      </c>
      <c r="K47" s="59">
        <v>500000</v>
      </c>
      <c r="L47" s="107">
        <v>500000</v>
      </c>
      <c r="M47" s="106">
        <v>500000</v>
      </c>
      <c r="N47" s="59">
        <v>500000</v>
      </c>
      <c r="O47" s="104">
        <v>500000</v>
      </c>
      <c r="P47" s="100">
        <v>500000</v>
      </c>
      <c r="Q47" s="60">
        <v>500000</v>
      </c>
      <c r="R47" s="60">
        <v>500000</v>
      </c>
      <c r="S47" s="61">
        <f t="shared" si="3"/>
        <v>6000000</v>
      </c>
      <c r="T47" s="91">
        <v>500000</v>
      </c>
      <c r="U47" s="62">
        <f aca="true" t="shared" si="6" ref="U47:U75">SUM(S47:T47)</f>
        <v>6500000</v>
      </c>
      <c r="W47" s="26"/>
    </row>
    <row r="48" spans="1:23" s="5" customFormat="1" ht="21.75" customHeight="1" thickBot="1">
      <c r="A48" s="66">
        <v>23</v>
      </c>
      <c r="B48" s="57">
        <f t="shared" si="5"/>
        <v>23000</v>
      </c>
      <c r="C48" s="74">
        <v>3836954</v>
      </c>
      <c r="D48" s="78" t="s">
        <v>48</v>
      </c>
      <c r="E48" s="17">
        <v>144</v>
      </c>
      <c r="F48" s="39" t="s">
        <v>60</v>
      </c>
      <c r="G48" s="60">
        <v>1200000</v>
      </c>
      <c r="H48" s="60">
        <v>1200000</v>
      </c>
      <c r="I48" s="100">
        <v>1200000</v>
      </c>
      <c r="J48" s="100">
        <v>1200000</v>
      </c>
      <c r="K48" s="105">
        <v>1200000</v>
      </c>
      <c r="L48" s="108">
        <v>1200000</v>
      </c>
      <c r="M48" s="106">
        <v>1200000</v>
      </c>
      <c r="N48" s="60">
        <v>1200000</v>
      </c>
      <c r="O48" s="60">
        <v>1200000</v>
      </c>
      <c r="P48" s="111">
        <v>1200000</v>
      </c>
      <c r="Q48" s="111">
        <v>1200000</v>
      </c>
      <c r="R48" s="111">
        <v>1200000</v>
      </c>
      <c r="S48" s="48">
        <f t="shared" si="3"/>
        <v>14400000</v>
      </c>
      <c r="T48" s="61">
        <f t="shared" si="4"/>
        <v>1200000</v>
      </c>
      <c r="U48" s="62">
        <f t="shared" si="6"/>
        <v>15600000</v>
      </c>
      <c r="W48" s="26"/>
    </row>
    <row r="49" spans="1:23" s="5" customFormat="1" ht="21.75" customHeight="1" thickBot="1">
      <c r="A49" s="55">
        <v>24</v>
      </c>
      <c r="B49" s="57">
        <f t="shared" si="5"/>
        <v>24000</v>
      </c>
      <c r="C49" s="74">
        <v>1370507</v>
      </c>
      <c r="D49" s="78" t="s">
        <v>49</v>
      </c>
      <c r="E49" s="17">
        <v>144</v>
      </c>
      <c r="F49" s="39" t="s">
        <v>60</v>
      </c>
      <c r="G49" s="64">
        <v>500000</v>
      </c>
      <c r="H49" s="64">
        <v>500000</v>
      </c>
      <c r="I49" s="64">
        <v>500000</v>
      </c>
      <c r="J49" s="64">
        <v>500000</v>
      </c>
      <c r="K49" s="64">
        <v>500000</v>
      </c>
      <c r="L49" s="64">
        <v>500000</v>
      </c>
      <c r="M49" s="64">
        <v>500000</v>
      </c>
      <c r="N49" s="92">
        <v>500000</v>
      </c>
      <c r="O49" s="92">
        <v>500000</v>
      </c>
      <c r="P49" s="64">
        <v>500000</v>
      </c>
      <c r="Q49" s="92">
        <v>500000</v>
      </c>
      <c r="R49" s="92">
        <v>500000</v>
      </c>
      <c r="S49" s="61">
        <f t="shared" si="3"/>
        <v>6000000</v>
      </c>
      <c r="T49" s="44">
        <v>500000</v>
      </c>
      <c r="U49" s="62">
        <f t="shared" si="6"/>
        <v>6500000</v>
      </c>
      <c r="W49" s="26"/>
    </row>
    <row r="50" spans="1:23" s="5" customFormat="1" ht="21.75" customHeight="1" thickBot="1">
      <c r="A50" s="57">
        <v>25</v>
      </c>
      <c r="B50" s="57">
        <f t="shared" si="5"/>
        <v>25000</v>
      </c>
      <c r="C50" s="74">
        <v>2420090</v>
      </c>
      <c r="D50" s="78" t="s">
        <v>50</v>
      </c>
      <c r="E50" s="17">
        <v>144</v>
      </c>
      <c r="F50" s="39" t="s">
        <v>60</v>
      </c>
      <c r="G50" s="100">
        <v>1500000</v>
      </c>
      <c r="H50" s="100">
        <v>1500000</v>
      </c>
      <c r="I50" s="100">
        <v>1500000</v>
      </c>
      <c r="J50" s="100">
        <v>1500000</v>
      </c>
      <c r="K50" s="100">
        <v>1500000</v>
      </c>
      <c r="L50" s="100">
        <v>1500000</v>
      </c>
      <c r="M50" s="60">
        <v>1500000</v>
      </c>
      <c r="N50" s="60">
        <v>1500000</v>
      </c>
      <c r="O50" s="60">
        <v>1500000</v>
      </c>
      <c r="P50" s="100">
        <v>1500000</v>
      </c>
      <c r="Q50" s="60">
        <v>1500000</v>
      </c>
      <c r="R50" s="60">
        <v>1500000</v>
      </c>
      <c r="S50" s="48">
        <f aca="true" t="shared" si="7" ref="S50:S75">SUM(G50:R50)</f>
        <v>18000000</v>
      </c>
      <c r="T50" s="44">
        <f t="shared" si="4"/>
        <v>1500000</v>
      </c>
      <c r="U50" s="62">
        <f t="shared" si="6"/>
        <v>19500000</v>
      </c>
      <c r="W50" s="26"/>
    </row>
    <row r="51" spans="1:23" s="5" customFormat="1" ht="21.75" customHeight="1" thickBot="1">
      <c r="A51" s="57">
        <v>26</v>
      </c>
      <c r="B51" s="57">
        <f t="shared" si="5"/>
        <v>26000</v>
      </c>
      <c r="C51" s="74">
        <v>4439490</v>
      </c>
      <c r="D51" s="78" t="s">
        <v>51</v>
      </c>
      <c r="E51" s="17">
        <v>144</v>
      </c>
      <c r="F51" s="39" t="s">
        <v>60</v>
      </c>
      <c r="G51" s="104">
        <v>500000</v>
      </c>
      <c r="H51" s="104">
        <v>500000</v>
      </c>
      <c r="I51" s="104">
        <v>500000</v>
      </c>
      <c r="J51" s="104">
        <v>500000</v>
      </c>
      <c r="K51" s="104">
        <v>500000</v>
      </c>
      <c r="L51" s="104">
        <v>500000</v>
      </c>
      <c r="M51" s="60">
        <v>500000</v>
      </c>
      <c r="N51" s="104">
        <v>500000</v>
      </c>
      <c r="O51" s="104">
        <v>500000</v>
      </c>
      <c r="P51" s="104">
        <v>500000</v>
      </c>
      <c r="Q51" s="104">
        <v>500000</v>
      </c>
      <c r="R51" s="104">
        <v>500000</v>
      </c>
      <c r="S51" s="61">
        <f t="shared" si="7"/>
        <v>6000000</v>
      </c>
      <c r="T51" s="44">
        <v>500000</v>
      </c>
      <c r="U51" s="62">
        <f t="shared" si="6"/>
        <v>6500000</v>
      </c>
      <c r="W51" s="26"/>
    </row>
    <row r="52" spans="1:25" s="5" customFormat="1" ht="21.75" customHeight="1" thickBot="1">
      <c r="A52" s="57">
        <v>27</v>
      </c>
      <c r="B52" s="57">
        <f t="shared" si="5"/>
        <v>27000</v>
      </c>
      <c r="C52" s="74">
        <v>1340606</v>
      </c>
      <c r="D52" s="78" t="s">
        <v>52</v>
      </c>
      <c r="E52" s="17">
        <v>144</v>
      </c>
      <c r="F52" s="39" t="s">
        <v>60</v>
      </c>
      <c r="G52" s="60">
        <v>1000000</v>
      </c>
      <c r="H52" s="60">
        <v>1000000</v>
      </c>
      <c r="I52" s="60">
        <v>1000000</v>
      </c>
      <c r="J52" s="60">
        <v>1000000</v>
      </c>
      <c r="K52" s="60">
        <v>1000000</v>
      </c>
      <c r="L52" s="60">
        <v>1000000</v>
      </c>
      <c r="M52" s="104">
        <v>1000000</v>
      </c>
      <c r="N52" s="60">
        <v>1000000</v>
      </c>
      <c r="O52" s="60">
        <v>1000000</v>
      </c>
      <c r="P52" s="61">
        <v>1000000</v>
      </c>
      <c r="Q52" s="61">
        <v>1000000</v>
      </c>
      <c r="R52" s="61">
        <v>1000000</v>
      </c>
      <c r="S52" s="48">
        <f t="shared" si="7"/>
        <v>12000000</v>
      </c>
      <c r="T52" s="44">
        <v>1000000</v>
      </c>
      <c r="U52" s="62">
        <f t="shared" si="6"/>
        <v>13000000</v>
      </c>
      <c r="W52" s="26"/>
      <c r="Y52" s="26"/>
    </row>
    <row r="53" spans="1:23" s="5" customFormat="1" ht="21.75" customHeight="1" thickBot="1">
      <c r="A53" s="57">
        <v>28</v>
      </c>
      <c r="B53" s="57">
        <f t="shared" si="5"/>
        <v>28000</v>
      </c>
      <c r="C53" s="74">
        <v>7284242</v>
      </c>
      <c r="D53" s="78" t="s">
        <v>53</v>
      </c>
      <c r="E53" s="17">
        <v>144</v>
      </c>
      <c r="F53" s="39" t="s">
        <v>60</v>
      </c>
      <c r="G53" s="60">
        <v>1000000</v>
      </c>
      <c r="H53" s="60">
        <v>1000000</v>
      </c>
      <c r="I53" s="60">
        <v>1000000</v>
      </c>
      <c r="J53" s="60">
        <v>1000000</v>
      </c>
      <c r="K53" s="60">
        <v>1000000</v>
      </c>
      <c r="L53" s="102">
        <v>1000000</v>
      </c>
      <c r="M53" s="102">
        <v>1000000</v>
      </c>
      <c r="N53" s="102">
        <v>1000000</v>
      </c>
      <c r="O53" s="100">
        <v>1000000</v>
      </c>
      <c r="P53" s="61">
        <v>1000000</v>
      </c>
      <c r="Q53" s="61">
        <v>1000000</v>
      </c>
      <c r="R53" s="61">
        <v>1000000</v>
      </c>
      <c r="S53" s="48">
        <f t="shared" si="7"/>
        <v>12000000</v>
      </c>
      <c r="T53" s="44">
        <v>1000000</v>
      </c>
      <c r="U53" s="62">
        <f t="shared" si="6"/>
        <v>13000000</v>
      </c>
      <c r="W53" s="26"/>
    </row>
    <row r="54" spans="1:23" s="5" customFormat="1" ht="21.75" customHeight="1" thickBot="1">
      <c r="A54" s="57">
        <v>29</v>
      </c>
      <c r="B54" s="57">
        <f t="shared" si="5"/>
        <v>29000</v>
      </c>
      <c r="C54" s="74">
        <v>2490936</v>
      </c>
      <c r="D54" s="78" t="s">
        <v>54</v>
      </c>
      <c r="E54" s="17">
        <v>144</v>
      </c>
      <c r="F54" s="39" t="s">
        <v>60</v>
      </c>
      <c r="G54" s="99">
        <v>500000</v>
      </c>
      <c r="H54" s="99">
        <v>500000</v>
      </c>
      <c r="I54" s="99">
        <v>500000</v>
      </c>
      <c r="J54" s="103">
        <v>500000</v>
      </c>
      <c r="K54" s="64">
        <v>500000</v>
      </c>
      <c r="L54" s="92">
        <v>500000</v>
      </c>
      <c r="M54" s="92">
        <v>500000</v>
      </c>
      <c r="N54" s="92">
        <v>500000</v>
      </c>
      <c r="O54" s="92">
        <v>500000</v>
      </c>
      <c r="P54" s="87">
        <v>500000</v>
      </c>
      <c r="Q54" s="87">
        <v>500000</v>
      </c>
      <c r="R54" s="87">
        <v>500000</v>
      </c>
      <c r="S54" s="87">
        <f t="shared" si="7"/>
        <v>6000000</v>
      </c>
      <c r="T54" s="44">
        <f t="shared" si="4"/>
        <v>500000</v>
      </c>
      <c r="U54" s="62">
        <f t="shared" si="6"/>
        <v>6500000</v>
      </c>
      <c r="W54" s="26"/>
    </row>
    <row r="55" spans="1:23" s="5" customFormat="1" ht="21.75" customHeight="1" thickBot="1">
      <c r="A55" s="57">
        <v>30</v>
      </c>
      <c r="B55" s="57">
        <f t="shared" si="5"/>
        <v>30000</v>
      </c>
      <c r="C55" s="75">
        <v>6585079</v>
      </c>
      <c r="D55" s="78" t="s">
        <v>55</v>
      </c>
      <c r="E55" s="17">
        <v>144</v>
      </c>
      <c r="F55" s="39" t="s">
        <v>60</v>
      </c>
      <c r="G55" s="59">
        <v>400000</v>
      </c>
      <c r="H55" s="101">
        <v>400000</v>
      </c>
      <c r="I55" s="61">
        <v>400000</v>
      </c>
      <c r="J55" s="101">
        <v>400000</v>
      </c>
      <c r="K55" s="48">
        <v>400000</v>
      </c>
      <c r="L55" s="101">
        <v>400000</v>
      </c>
      <c r="M55" s="61">
        <v>400000</v>
      </c>
      <c r="N55" s="61">
        <v>400000</v>
      </c>
      <c r="O55" s="101">
        <v>400000</v>
      </c>
      <c r="P55" s="61">
        <v>400000</v>
      </c>
      <c r="Q55" s="101">
        <v>400000</v>
      </c>
      <c r="R55" s="101">
        <v>400000</v>
      </c>
      <c r="S55" s="61">
        <f t="shared" si="7"/>
        <v>4800000</v>
      </c>
      <c r="T55" s="44">
        <f t="shared" si="4"/>
        <v>400000</v>
      </c>
      <c r="U55" s="62">
        <f t="shared" si="6"/>
        <v>5200000</v>
      </c>
      <c r="W55" s="26"/>
    </row>
    <row r="56" spans="1:23" s="5" customFormat="1" ht="21.75" customHeight="1" thickBot="1">
      <c r="A56" s="57">
        <v>31</v>
      </c>
      <c r="B56" s="57">
        <f t="shared" si="5"/>
        <v>31000</v>
      </c>
      <c r="C56" s="75">
        <v>7137820</v>
      </c>
      <c r="D56" s="78" t="s">
        <v>56</v>
      </c>
      <c r="E56" s="17">
        <v>144</v>
      </c>
      <c r="F56" s="39" t="s">
        <v>60</v>
      </c>
      <c r="G56" s="102">
        <v>400000</v>
      </c>
      <c r="H56" s="60">
        <v>400000</v>
      </c>
      <c r="I56" s="100">
        <v>400000</v>
      </c>
      <c r="J56" s="60">
        <v>400000</v>
      </c>
      <c r="K56" s="100">
        <v>400000</v>
      </c>
      <c r="L56" s="60">
        <v>400000</v>
      </c>
      <c r="M56" s="60">
        <v>400000</v>
      </c>
      <c r="N56" s="100">
        <v>400000</v>
      </c>
      <c r="O56" s="60">
        <v>400000</v>
      </c>
      <c r="P56" s="60">
        <v>400000</v>
      </c>
      <c r="Q56" s="60">
        <v>400000</v>
      </c>
      <c r="R56" s="60">
        <v>400000</v>
      </c>
      <c r="S56" s="61">
        <f t="shared" si="7"/>
        <v>4800000</v>
      </c>
      <c r="T56" s="44">
        <f t="shared" si="4"/>
        <v>400000</v>
      </c>
      <c r="U56" s="62">
        <f t="shared" si="6"/>
        <v>5200000</v>
      </c>
      <c r="W56" s="26"/>
    </row>
    <row r="57" spans="1:23" s="5" customFormat="1" ht="21.75" customHeight="1" thickBot="1">
      <c r="A57" s="66">
        <v>32</v>
      </c>
      <c r="B57" s="66">
        <f t="shared" si="5"/>
        <v>32000</v>
      </c>
      <c r="C57" s="76">
        <v>3677459</v>
      </c>
      <c r="D57" s="80" t="s">
        <v>57</v>
      </c>
      <c r="E57" s="67">
        <v>144</v>
      </c>
      <c r="F57" s="63" t="s">
        <v>60</v>
      </c>
      <c r="G57" s="68">
        <v>1000000</v>
      </c>
      <c r="H57" s="64">
        <v>1000000</v>
      </c>
      <c r="I57" s="64">
        <v>1000000</v>
      </c>
      <c r="J57" s="64">
        <v>1000000</v>
      </c>
      <c r="K57" s="64">
        <v>1000000</v>
      </c>
      <c r="L57" s="64">
        <v>1500000</v>
      </c>
      <c r="M57" s="64">
        <v>1500000</v>
      </c>
      <c r="N57" s="64">
        <v>1500000</v>
      </c>
      <c r="O57" s="64">
        <v>1500000</v>
      </c>
      <c r="P57" s="64">
        <v>1500000</v>
      </c>
      <c r="Q57" s="64">
        <v>1500000</v>
      </c>
      <c r="R57" s="64">
        <v>1500000</v>
      </c>
      <c r="S57" s="61">
        <f t="shared" si="7"/>
        <v>15500000</v>
      </c>
      <c r="T57" s="44">
        <f t="shared" si="4"/>
        <v>1291666.6666666667</v>
      </c>
      <c r="U57" s="62">
        <f t="shared" si="6"/>
        <v>16791666.666666668</v>
      </c>
      <c r="W57" s="26"/>
    </row>
    <row r="58" spans="1:23" s="5" customFormat="1" ht="21.75" customHeight="1" thickBot="1">
      <c r="A58" s="66">
        <v>33</v>
      </c>
      <c r="B58" s="66">
        <f t="shared" si="5"/>
        <v>33000</v>
      </c>
      <c r="C58" s="76">
        <v>4064389</v>
      </c>
      <c r="D58" s="80" t="s">
        <v>58</v>
      </c>
      <c r="E58" s="67">
        <v>144</v>
      </c>
      <c r="F58" s="63" t="s">
        <v>60</v>
      </c>
      <c r="G58" s="60">
        <v>500000</v>
      </c>
      <c r="H58" s="60">
        <v>500000</v>
      </c>
      <c r="I58" s="60">
        <v>500000</v>
      </c>
      <c r="J58" s="60">
        <v>500000</v>
      </c>
      <c r="K58" s="60">
        <v>500000</v>
      </c>
      <c r="L58" s="60">
        <v>500000</v>
      </c>
      <c r="M58" s="60">
        <v>500000</v>
      </c>
      <c r="N58" s="60">
        <v>500000</v>
      </c>
      <c r="O58" s="60">
        <v>500000</v>
      </c>
      <c r="P58" s="60">
        <v>500000</v>
      </c>
      <c r="Q58" s="60">
        <v>500000</v>
      </c>
      <c r="R58" s="60">
        <v>500000</v>
      </c>
      <c r="S58" s="61">
        <f t="shared" si="7"/>
        <v>6000000</v>
      </c>
      <c r="T58" s="44">
        <f t="shared" si="4"/>
        <v>500000</v>
      </c>
      <c r="U58" s="62">
        <f t="shared" si="6"/>
        <v>6500000</v>
      </c>
      <c r="W58" s="26"/>
    </row>
    <row r="59" spans="1:23" s="5" customFormat="1" ht="21.75" customHeight="1" thickBot="1">
      <c r="A59" s="66">
        <v>34</v>
      </c>
      <c r="B59" s="66">
        <f t="shared" si="5"/>
        <v>34000</v>
      </c>
      <c r="C59" s="76">
        <v>2236199</v>
      </c>
      <c r="D59" s="80" t="s">
        <v>59</v>
      </c>
      <c r="E59" s="67">
        <v>144</v>
      </c>
      <c r="F59" s="63" t="s">
        <v>60</v>
      </c>
      <c r="G59" s="60">
        <v>500000</v>
      </c>
      <c r="H59" s="60">
        <v>500000</v>
      </c>
      <c r="I59" s="60">
        <v>500000</v>
      </c>
      <c r="J59" s="60">
        <v>500000</v>
      </c>
      <c r="K59" s="60">
        <v>500000</v>
      </c>
      <c r="L59" s="60">
        <v>500000</v>
      </c>
      <c r="M59" s="60">
        <v>500000</v>
      </c>
      <c r="N59" s="60">
        <v>500000</v>
      </c>
      <c r="O59" s="60">
        <v>500000</v>
      </c>
      <c r="P59" s="60">
        <v>500000</v>
      </c>
      <c r="Q59" s="60">
        <v>500000</v>
      </c>
      <c r="R59" s="60">
        <v>500000</v>
      </c>
      <c r="S59" s="61">
        <f t="shared" si="7"/>
        <v>6000000</v>
      </c>
      <c r="T59" s="44">
        <f t="shared" si="4"/>
        <v>500000</v>
      </c>
      <c r="U59" s="62">
        <f t="shared" si="6"/>
        <v>6500000</v>
      </c>
      <c r="W59" s="26"/>
    </row>
    <row r="60" spans="1:23" s="5" customFormat="1" ht="21.75" customHeight="1" thickBot="1">
      <c r="A60" s="69">
        <v>35</v>
      </c>
      <c r="B60" s="66">
        <f t="shared" si="5"/>
        <v>35000</v>
      </c>
      <c r="C60" s="70">
        <v>5695602</v>
      </c>
      <c r="D60" s="80" t="s">
        <v>62</v>
      </c>
      <c r="E60" s="67">
        <v>144</v>
      </c>
      <c r="F60" s="63" t="s">
        <v>60</v>
      </c>
      <c r="G60" s="60">
        <v>1200000</v>
      </c>
      <c r="H60" s="60">
        <v>1200000</v>
      </c>
      <c r="I60" s="60">
        <v>1200000</v>
      </c>
      <c r="J60" s="60">
        <v>1200000</v>
      </c>
      <c r="K60" s="60">
        <v>1200000</v>
      </c>
      <c r="L60" s="60">
        <v>1200000</v>
      </c>
      <c r="M60" s="60">
        <v>1200000</v>
      </c>
      <c r="N60" s="60">
        <v>1200000</v>
      </c>
      <c r="O60" s="60">
        <v>1200000</v>
      </c>
      <c r="P60" s="60">
        <v>1200000</v>
      </c>
      <c r="Q60" s="60">
        <v>1200000</v>
      </c>
      <c r="R60" s="60">
        <v>1200000</v>
      </c>
      <c r="S60" s="61">
        <f t="shared" si="7"/>
        <v>14400000</v>
      </c>
      <c r="T60" s="44">
        <v>1200000</v>
      </c>
      <c r="U60" s="62">
        <f t="shared" si="6"/>
        <v>15600000</v>
      </c>
      <c r="W60" s="26"/>
    </row>
    <row r="61" spans="1:23" s="5" customFormat="1" ht="21.75" customHeight="1" thickBot="1">
      <c r="A61" s="69">
        <v>36</v>
      </c>
      <c r="B61" s="66">
        <f t="shared" si="5"/>
        <v>36000</v>
      </c>
      <c r="C61" s="70">
        <v>4764963</v>
      </c>
      <c r="D61" s="80" t="s">
        <v>63</v>
      </c>
      <c r="E61" s="67">
        <v>144</v>
      </c>
      <c r="F61" s="63" t="s">
        <v>60</v>
      </c>
      <c r="G61" s="60">
        <v>1500000</v>
      </c>
      <c r="H61" s="60">
        <v>1500000</v>
      </c>
      <c r="I61" s="60">
        <v>1500000</v>
      </c>
      <c r="J61" s="60">
        <v>1500000</v>
      </c>
      <c r="K61" s="60">
        <v>1500000</v>
      </c>
      <c r="L61" s="60">
        <v>1500000</v>
      </c>
      <c r="M61" s="60">
        <v>1500000</v>
      </c>
      <c r="N61" s="60">
        <v>1500000</v>
      </c>
      <c r="O61" s="60">
        <v>1500000</v>
      </c>
      <c r="P61" s="60">
        <v>1500000</v>
      </c>
      <c r="Q61" s="60">
        <v>1500000</v>
      </c>
      <c r="R61" s="60">
        <v>1500000</v>
      </c>
      <c r="S61" s="61">
        <f t="shared" si="7"/>
        <v>18000000</v>
      </c>
      <c r="T61" s="44">
        <v>1500000</v>
      </c>
      <c r="U61" s="62">
        <f t="shared" si="6"/>
        <v>19500000</v>
      </c>
      <c r="W61" s="26"/>
    </row>
    <row r="62" spans="1:23" s="5" customFormat="1" ht="21.75" customHeight="1" thickBot="1">
      <c r="A62" s="69">
        <v>37</v>
      </c>
      <c r="B62" s="66">
        <f t="shared" si="5"/>
        <v>37000</v>
      </c>
      <c r="C62" s="70">
        <v>2292420</v>
      </c>
      <c r="D62" s="80" t="s">
        <v>64</v>
      </c>
      <c r="E62" s="67">
        <v>144</v>
      </c>
      <c r="F62" s="63" t="s">
        <v>60</v>
      </c>
      <c r="G62" s="60"/>
      <c r="H62" s="60"/>
      <c r="I62" s="60"/>
      <c r="J62" s="60"/>
      <c r="K62" s="60">
        <v>500000</v>
      </c>
      <c r="L62" s="60">
        <v>500000</v>
      </c>
      <c r="M62" s="60">
        <v>500000</v>
      </c>
      <c r="N62" s="60"/>
      <c r="O62" s="60">
        <v>500000</v>
      </c>
      <c r="P62" s="60">
        <v>500000</v>
      </c>
      <c r="Q62" s="60">
        <v>500000</v>
      </c>
      <c r="R62" s="60">
        <v>500000</v>
      </c>
      <c r="S62" s="61">
        <f t="shared" si="7"/>
        <v>3500000</v>
      </c>
      <c r="T62" s="44">
        <v>333333</v>
      </c>
      <c r="U62" s="62">
        <f t="shared" si="6"/>
        <v>3833333</v>
      </c>
      <c r="W62" s="26"/>
    </row>
    <row r="63" spans="1:23" s="5" customFormat="1" ht="21.75" customHeight="1" thickBot="1">
      <c r="A63" s="69">
        <v>38</v>
      </c>
      <c r="B63" s="66">
        <f t="shared" si="5"/>
        <v>38000</v>
      </c>
      <c r="C63" s="70">
        <v>2384061</v>
      </c>
      <c r="D63" s="80" t="s">
        <v>65</v>
      </c>
      <c r="E63" s="67">
        <v>144</v>
      </c>
      <c r="F63" s="63" t="s">
        <v>60</v>
      </c>
      <c r="G63" s="60"/>
      <c r="H63" s="60"/>
      <c r="I63" s="60"/>
      <c r="J63" s="60"/>
      <c r="K63" s="60"/>
      <c r="L63" s="60"/>
      <c r="M63" s="60">
        <v>2500000</v>
      </c>
      <c r="N63" s="60">
        <v>2500000</v>
      </c>
      <c r="O63" s="60">
        <v>2500000</v>
      </c>
      <c r="P63" s="60">
        <v>2500000</v>
      </c>
      <c r="Q63" s="60">
        <v>2500000</v>
      </c>
      <c r="R63" s="60">
        <v>2500000</v>
      </c>
      <c r="S63" s="61">
        <f t="shared" si="7"/>
        <v>15000000</v>
      </c>
      <c r="T63" s="44">
        <f t="shared" si="4"/>
        <v>1250000</v>
      </c>
      <c r="U63" s="62">
        <f t="shared" si="6"/>
        <v>16250000</v>
      </c>
      <c r="W63" s="26"/>
    </row>
    <row r="64" spans="1:23" s="5" customFormat="1" ht="21.75" customHeight="1" thickBot="1">
      <c r="A64" s="69">
        <v>39</v>
      </c>
      <c r="B64" s="66">
        <f t="shared" si="5"/>
        <v>39000</v>
      </c>
      <c r="C64" s="70">
        <v>4043790</v>
      </c>
      <c r="D64" s="80" t="s">
        <v>66</v>
      </c>
      <c r="E64" s="67">
        <v>144</v>
      </c>
      <c r="F64" s="63" t="s">
        <v>60</v>
      </c>
      <c r="G64" s="60"/>
      <c r="H64" s="60"/>
      <c r="I64" s="60"/>
      <c r="J64" s="60"/>
      <c r="K64" s="60">
        <v>500000</v>
      </c>
      <c r="L64" s="60">
        <v>500000</v>
      </c>
      <c r="M64" s="60">
        <v>500000</v>
      </c>
      <c r="N64" s="60">
        <v>500000</v>
      </c>
      <c r="O64" s="60">
        <v>500000</v>
      </c>
      <c r="P64" s="60">
        <v>500000</v>
      </c>
      <c r="Q64" s="60">
        <v>500000</v>
      </c>
      <c r="R64" s="60">
        <v>500000</v>
      </c>
      <c r="S64" s="61">
        <f t="shared" si="7"/>
        <v>4000000</v>
      </c>
      <c r="T64" s="44">
        <f t="shared" si="4"/>
        <v>333333.3333333333</v>
      </c>
      <c r="U64" s="62">
        <f t="shared" si="6"/>
        <v>4333333.333333333</v>
      </c>
      <c r="W64" s="26"/>
    </row>
    <row r="65" spans="1:23" s="5" customFormat="1" ht="21.75" customHeight="1" thickBot="1">
      <c r="A65" s="69">
        <v>40</v>
      </c>
      <c r="B65" s="66">
        <f t="shared" si="5"/>
        <v>40000</v>
      </c>
      <c r="C65" s="70">
        <v>5093166</v>
      </c>
      <c r="D65" s="80" t="s">
        <v>68</v>
      </c>
      <c r="E65" s="67">
        <v>144</v>
      </c>
      <c r="F65" s="71" t="s">
        <v>60</v>
      </c>
      <c r="G65" s="60"/>
      <c r="H65" s="60"/>
      <c r="I65" s="60"/>
      <c r="J65" s="60"/>
      <c r="K65" s="60"/>
      <c r="L65" s="60"/>
      <c r="M65" s="60">
        <v>600000</v>
      </c>
      <c r="N65" s="60">
        <v>600000</v>
      </c>
      <c r="O65" s="60">
        <v>600000</v>
      </c>
      <c r="P65" s="60">
        <v>600000</v>
      </c>
      <c r="Q65" s="60">
        <v>600000</v>
      </c>
      <c r="R65" s="60">
        <v>600000</v>
      </c>
      <c r="S65" s="61">
        <f t="shared" si="7"/>
        <v>3600000</v>
      </c>
      <c r="T65" s="44">
        <f t="shared" si="4"/>
        <v>300000</v>
      </c>
      <c r="U65" s="62">
        <f t="shared" si="6"/>
        <v>3900000</v>
      </c>
      <c r="W65" s="26"/>
    </row>
    <row r="66" spans="1:23" s="5" customFormat="1" ht="21.75" customHeight="1" thickBot="1">
      <c r="A66" s="69">
        <v>41</v>
      </c>
      <c r="B66" s="66">
        <f t="shared" si="5"/>
        <v>41000</v>
      </c>
      <c r="C66" s="70">
        <v>3424425</v>
      </c>
      <c r="D66" s="80" t="s">
        <v>70</v>
      </c>
      <c r="E66" s="67">
        <v>144</v>
      </c>
      <c r="F66" s="71" t="s">
        <v>60</v>
      </c>
      <c r="G66" s="60"/>
      <c r="H66" s="60"/>
      <c r="I66" s="60"/>
      <c r="J66" s="60"/>
      <c r="K66" s="60"/>
      <c r="L66" s="60"/>
      <c r="M66" s="60"/>
      <c r="N66" s="60">
        <v>500000</v>
      </c>
      <c r="O66" s="60">
        <v>500000</v>
      </c>
      <c r="P66" s="60">
        <v>500000</v>
      </c>
      <c r="Q66" s="60">
        <v>500000</v>
      </c>
      <c r="R66" s="60">
        <v>500000</v>
      </c>
      <c r="S66" s="61">
        <f t="shared" si="7"/>
        <v>2500000</v>
      </c>
      <c r="T66" s="44">
        <f t="shared" si="4"/>
        <v>208333.33333333334</v>
      </c>
      <c r="U66" s="62">
        <f t="shared" si="6"/>
        <v>2708333.3333333335</v>
      </c>
      <c r="W66" s="26"/>
    </row>
    <row r="67" spans="1:23" s="5" customFormat="1" ht="21.75" customHeight="1" thickBot="1">
      <c r="A67" s="69">
        <v>42</v>
      </c>
      <c r="B67" s="66">
        <f t="shared" si="5"/>
        <v>42000</v>
      </c>
      <c r="C67" s="70">
        <v>2543887</v>
      </c>
      <c r="D67" s="80" t="s">
        <v>71</v>
      </c>
      <c r="E67" s="67">
        <v>144</v>
      </c>
      <c r="F67" s="71" t="s">
        <v>60</v>
      </c>
      <c r="G67" s="60"/>
      <c r="H67" s="60"/>
      <c r="I67" s="60"/>
      <c r="J67" s="60"/>
      <c r="K67" s="60"/>
      <c r="L67" s="60"/>
      <c r="M67" s="60"/>
      <c r="N67" s="60">
        <v>500000</v>
      </c>
      <c r="O67" s="60">
        <v>500000</v>
      </c>
      <c r="P67" s="60">
        <v>500000</v>
      </c>
      <c r="Q67" s="60">
        <v>500000</v>
      </c>
      <c r="R67" s="60">
        <v>500000</v>
      </c>
      <c r="S67" s="61">
        <f t="shared" si="7"/>
        <v>2500000</v>
      </c>
      <c r="T67" s="44">
        <f t="shared" si="4"/>
        <v>208333.33333333334</v>
      </c>
      <c r="U67" s="62">
        <f t="shared" si="6"/>
        <v>2708333.3333333335</v>
      </c>
      <c r="W67" s="26"/>
    </row>
    <row r="68" spans="1:23" s="5" customFormat="1" ht="21.75" customHeight="1" thickBot="1">
      <c r="A68" s="69">
        <v>43</v>
      </c>
      <c r="B68" s="66">
        <f t="shared" si="5"/>
        <v>43000</v>
      </c>
      <c r="C68" s="70">
        <v>2153961</v>
      </c>
      <c r="D68" s="80" t="s">
        <v>72</v>
      </c>
      <c r="E68" s="67">
        <v>144</v>
      </c>
      <c r="F68" s="71" t="s">
        <v>60</v>
      </c>
      <c r="G68" s="60"/>
      <c r="H68" s="60"/>
      <c r="I68" s="60"/>
      <c r="J68" s="60"/>
      <c r="K68" s="60"/>
      <c r="L68" s="60"/>
      <c r="M68" s="60"/>
      <c r="N68" s="60">
        <v>500000</v>
      </c>
      <c r="O68" s="60">
        <v>500000</v>
      </c>
      <c r="P68" s="60">
        <v>500000</v>
      </c>
      <c r="Q68" s="60">
        <v>500000</v>
      </c>
      <c r="R68" s="60">
        <v>500000</v>
      </c>
      <c r="S68" s="61">
        <f t="shared" si="7"/>
        <v>2500000</v>
      </c>
      <c r="T68" s="44">
        <f t="shared" si="4"/>
        <v>208333.33333333334</v>
      </c>
      <c r="U68" s="62">
        <f t="shared" si="6"/>
        <v>2708333.3333333335</v>
      </c>
      <c r="W68" s="26"/>
    </row>
    <row r="69" spans="1:23" s="5" customFormat="1" ht="21.75" customHeight="1" thickBot="1">
      <c r="A69" s="69">
        <v>44</v>
      </c>
      <c r="B69" s="66">
        <f t="shared" si="5"/>
        <v>44000</v>
      </c>
      <c r="C69" s="70">
        <v>5850900</v>
      </c>
      <c r="D69" s="80" t="s">
        <v>73</v>
      </c>
      <c r="E69" s="67">
        <v>144</v>
      </c>
      <c r="F69" s="71" t="s">
        <v>60</v>
      </c>
      <c r="G69" s="60"/>
      <c r="H69" s="60"/>
      <c r="I69" s="60"/>
      <c r="J69" s="60"/>
      <c r="K69" s="60"/>
      <c r="L69" s="60"/>
      <c r="M69" s="60"/>
      <c r="N69" s="60"/>
      <c r="O69" s="60"/>
      <c r="P69" s="60">
        <v>300000</v>
      </c>
      <c r="Q69" s="60">
        <v>300000</v>
      </c>
      <c r="R69" s="60">
        <v>300000</v>
      </c>
      <c r="S69" s="61">
        <f t="shared" si="7"/>
        <v>900000</v>
      </c>
      <c r="T69" s="44">
        <v>75000</v>
      </c>
      <c r="U69" s="62">
        <f t="shared" si="6"/>
        <v>975000</v>
      </c>
      <c r="W69" s="26"/>
    </row>
    <row r="70" spans="1:23" s="5" customFormat="1" ht="21.75" customHeight="1" thickBot="1">
      <c r="A70" s="69">
        <v>45</v>
      </c>
      <c r="B70" s="66">
        <f t="shared" si="5"/>
        <v>45000</v>
      </c>
      <c r="C70" s="70">
        <v>1984938</v>
      </c>
      <c r="D70" s="80" t="s">
        <v>74</v>
      </c>
      <c r="E70" s="67">
        <v>144</v>
      </c>
      <c r="F70" s="71" t="s">
        <v>60</v>
      </c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>
        <v>100000</v>
      </c>
      <c r="R70" s="60">
        <v>100000</v>
      </c>
      <c r="S70" s="61">
        <f t="shared" si="7"/>
        <v>200000</v>
      </c>
      <c r="T70" s="44"/>
      <c r="U70" s="62">
        <f t="shared" si="6"/>
        <v>200000</v>
      </c>
      <c r="W70" s="26"/>
    </row>
    <row r="71" spans="1:23" s="5" customFormat="1" ht="21.75" customHeight="1" thickBot="1">
      <c r="A71" s="69">
        <v>46</v>
      </c>
      <c r="B71" s="66">
        <f t="shared" si="5"/>
        <v>46000</v>
      </c>
      <c r="C71" s="70">
        <v>1313678</v>
      </c>
      <c r="D71" s="80" t="s">
        <v>75</v>
      </c>
      <c r="E71" s="67">
        <v>144</v>
      </c>
      <c r="F71" s="71" t="s">
        <v>60</v>
      </c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>
        <v>100000</v>
      </c>
      <c r="R71" s="60">
        <v>100000</v>
      </c>
      <c r="S71" s="61">
        <f t="shared" si="7"/>
        <v>200000</v>
      </c>
      <c r="T71" s="44"/>
      <c r="U71" s="62">
        <f t="shared" si="6"/>
        <v>200000</v>
      </c>
      <c r="W71" s="26"/>
    </row>
    <row r="72" spans="1:23" s="5" customFormat="1" ht="21.75" customHeight="1" thickBot="1">
      <c r="A72" s="69">
        <v>47</v>
      </c>
      <c r="B72" s="66">
        <f t="shared" si="5"/>
        <v>47000</v>
      </c>
      <c r="C72" s="70">
        <v>4497543</v>
      </c>
      <c r="D72" s="80" t="s">
        <v>76</v>
      </c>
      <c r="E72" s="67">
        <v>144</v>
      </c>
      <c r="F72" s="71" t="s">
        <v>60</v>
      </c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>
        <v>100000</v>
      </c>
      <c r="R72" s="60">
        <v>100000</v>
      </c>
      <c r="S72" s="61">
        <f t="shared" si="7"/>
        <v>200000</v>
      </c>
      <c r="T72" s="44"/>
      <c r="U72" s="62">
        <f t="shared" si="6"/>
        <v>200000</v>
      </c>
      <c r="W72" s="26"/>
    </row>
    <row r="73" spans="1:23" s="5" customFormat="1" ht="21.75" customHeight="1" thickBot="1">
      <c r="A73" s="69">
        <v>48</v>
      </c>
      <c r="B73" s="66">
        <f t="shared" si="5"/>
        <v>48000</v>
      </c>
      <c r="C73" s="70">
        <v>2975242</v>
      </c>
      <c r="D73" s="80" t="s">
        <v>77</v>
      </c>
      <c r="E73" s="67">
        <v>144</v>
      </c>
      <c r="F73" s="71" t="s">
        <v>60</v>
      </c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>
        <v>100000</v>
      </c>
      <c r="R73" s="60">
        <v>100000</v>
      </c>
      <c r="S73" s="61">
        <f t="shared" si="7"/>
        <v>200000</v>
      </c>
      <c r="T73" s="44"/>
      <c r="U73" s="62">
        <f t="shared" si="6"/>
        <v>200000</v>
      </c>
      <c r="W73" s="26"/>
    </row>
    <row r="74" spans="1:23" s="5" customFormat="1" ht="21.75" customHeight="1" thickBot="1">
      <c r="A74" s="69">
        <v>49</v>
      </c>
      <c r="B74" s="66">
        <f t="shared" si="5"/>
        <v>49000</v>
      </c>
      <c r="C74" s="70">
        <v>2094475</v>
      </c>
      <c r="D74" s="80" t="s">
        <v>78</v>
      </c>
      <c r="E74" s="67">
        <v>144</v>
      </c>
      <c r="F74" s="71" t="s">
        <v>60</v>
      </c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>
        <v>100000</v>
      </c>
      <c r="R74" s="60">
        <v>100000</v>
      </c>
      <c r="S74" s="61">
        <f t="shared" si="7"/>
        <v>200000</v>
      </c>
      <c r="T74" s="44"/>
      <c r="U74" s="62">
        <f t="shared" si="6"/>
        <v>200000</v>
      </c>
      <c r="W74" s="26"/>
    </row>
    <row r="75" spans="1:23" s="5" customFormat="1" ht="21.75" customHeight="1" thickBot="1">
      <c r="A75" s="53">
        <v>50</v>
      </c>
      <c r="B75" s="55">
        <f t="shared" si="5"/>
        <v>50000</v>
      </c>
      <c r="C75" s="88">
        <v>4518639</v>
      </c>
      <c r="D75" s="77" t="s">
        <v>79</v>
      </c>
      <c r="E75" s="112">
        <v>144</v>
      </c>
      <c r="F75" s="71" t="s">
        <v>60</v>
      </c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>
        <v>100000</v>
      </c>
      <c r="R75" s="60">
        <v>100000</v>
      </c>
      <c r="S75" s="61">
        <f t="shared" si="7"/>
        <v>200000</v>
      </c>
      <c r="T75" s="44"/>
      <c r="U75" s="62">
        <f t="shared" si="6"/>
        <v>200000</v>
      </c>
      <c r="W75" s="26"/>
    </row>
    <row r="76" spans="1:23" s="5" customFormat="1" ht="28.5" customHeight="1">
      <c r="A76" s="122" t="s">
        <v>16</v>
      </c>
      <c r="B76" s="123"/>
      <c r="C76" s="123"/>
      <c r="D76" s="124"/>
      <c r="E76" s="27"/>
      <c r="F76" s="27"/>
      <c r="G76" s="31">
        <f>SUM(G9:G75)</f>
        <v>26100000</v>
      </c>
      <c r="H76" s="31">
        <f>SUM(H9:H75)</f>
        <v>26100000</v>
      </c>
      <c r="I76" s="31">
        <f>SUM(I9:I75)</f>
        <v>26100000</v>
      </c>
      <c r="J76" s="31">
        <f>SUM(J9:J75)</f>
        <v>26100000</v>
      </c>
      <c r="K76" s="31">
        <f>SUM(K9:K75)</f>
        <v>31900000</v>
      </c>
      <c r="L76" s="31">
        <f>SUM(L9:L75)</f>
        <v>33900000</v>
      </c>
      <c r="M76" s="31">
        <f>SUM(M9:M75)</f>
        <v>35500000</v>
      </c>
      <c r="N76" s="31">
        <f>SUM(N9:N75)</f>
        <v>36500000</v>
      </c>
      <c r="O76" s="31">
        <f>SUM(O9:O75)</f>
        <v>37000000</v>
      </c>
      <c r="P76" s="31">
        <f>SUM(P9:P75)</f>
        <v>37300000</v>
      </c>
      <c r="Q76" s="31">
        <f>SUM(Q9:Q75)</f>
        <v>36900000</v>
      </c>
      <c r="R76" s="31">
        <f>SUM(R9:R75)</f>
        <v>36900000</v>
      </c>
      <c r="S76" s="31">
        <f>SUM(S9:S75)</f>
        <v>390300000</v>
      </c>
      <c r="T76" s="31">
        <f>SUM(T9:T75)</f>
        <v>24708332.999999996</v>
      </c>
      <c r="U76" s="31">
        <f>SUM(U9:U59)</f>
        <v>341291666.6666667</v>
      </c>
      <c r="W76" s="26"/>
    </row>
    <row r="77" spans="1:21" s="5" customFormat="1" ht="28.5" customHeight="1">
      <c r="A77" s="6"/>
      <c r="B77" s="6"/>
      <c r="C77" s="16"/>
      <c r="D77" s="13"/>
      <c r="E77" s="8"/>
      <c r="F77" s="13"/>
      <c r="G77" s="14"/>
      <c r="H77" s="15"/>
      <c r="I77" s="15"/>
      <c r="J77" s="15"/>
      <c r="K77" s="15"/>
      <c r="L77" s="10"/>
      <c r="M77" s="10"/>
      <c r="N77" s="10"/>
      <c r="O77" s="10"/>
      <c r="P77" s="10"/>
      <c r="Q77" s="11"/>
      <c r="R77" s="10"/>
      <c r="S77" s="12"/>
      <c r="T77" s="12"/>
      <c r="U77" s="12"/>
    </row>
    <row r="78" spans="1:21" s="5" customFormat="1" ht="28.5" customHeight="1">
      <c r="A78" s="6"/>
      <c r="B78" s="6"/>
      <c r="C78" s="7"/>
      <c r="D78" s="8"/>
      <c r="E78" s="1"/>
      <c r="F78" s="8"/>
      <c r="G78" s="9"/>
      <c r="H78" s="10"/>
      <c r="I78" s="10"/>
      <c r="J78" s="10"/>
      <c r="K78" s="10"/>
      <c r="L78" s="10"/>
      <c r="M78" s="10"/>
      <c r="N78" s="10"/>
      <c r="O78" s="10"/>
      <c r="P78" s="10"/>
      <c r="Q78" s="11"/>
      <c r="R78" s="10"/>
      <c r="S78" s="12">
        <f>+S76+T76</f>
        <v>415008333</v>
      </c>
      <c r="T78" s="12">
        <f>+U76-S78</f>
        <v>-73716666.33333331</v>
      </c>
      <c r="U78" s="12"/>
    </row>
  </sheetData>
  <sheetProtection/>
  <autoFilter ref="A8:U78"/>
  <mergeCells count="82">
    <mergeCell ref="T9:T11"/>
    <mergeCell ref="B16:B17"/>
    <mergeCell ref="C16:C17"/>
    <mergeCell ref="C34:C35"/>
    <mergeCell ref="B26:B27"/>
    <mergeCell ref="B24:B25"/>
    <mergeCell ref="C24:C25"/>
    <mergeCell ref="C28:C29"/>
    <mergeCell ref="D18:D19"/>
    <mergeCell ref="A26:A27"/>
    <mergeCell ref="C36:C37"/>
    <mergeCell ref="A38:A39"/>
    <mergeCell ref="A6:Q6"/>
    <mergeCell ref="A7:Q7"/>
    <mergeCell ref="A9:A11"/>
    <mergeCell ref="B9:B11"/>
    <mergeCell ref="C9:C11"/>
    <mergeCell ref="D9:D11"/>
    <mergeCell ref="C20:C21"/>
    <mergeCell ref="A20:A21"/>
    <mergeCell ref="A18:A19"/>
    <mergeCell ref="B18:B19"/>
    <mergeCell ref="B20:B21"/>
    <mergeCell ref="C18:C19"/>
    <mergeCell ref="D20:D21"/>
    <mergeCell ref="D22:D23"/>
    <mergeCell ref="D16:D17"/>
    <mergeCell ref="A12:A13"/>
    <mergeCell ref="C14:C15"/>
    <mergeCell ref="D14:D15"/>
    <mergeCell ref="A14:A15"/>
    <mergeCell ref="B14:B15"/>
    <mergeCell ref="B12:B13"/>
    <mergeCell ref="C12:C13"/>
    <mergeCell ref="A16:A17"/>
    <mergeCell ref="D12:D13"/>
    <mergeCell ref="A30:A31"/>
    <mergeCell ref="B30:B31"/>
    <mergeCell ref="C30:C31"/>
    <mergeCell ref="A22:A23"/>
    <mergeCell ref="A28:A29"/>
    <mergeCell ref="A24:A25"/>
    <mergeCell ref="B22:B23"/>
    <mergeCell ref="C22:C23"/>
    <mergeCell ref="D24:D25"/>
    <mergeCell ref="D26:D27"/>
    <mergeCell ref="D30:D31"/>
    <mergeCell ref="A32:A33"/>
    <mergeCell ref="C32:C33"/>
    <mergeCell ref="D32:D33"/>
    <mergeCell ref="B32:B33"/>
    <mergeCell ref="D28:D29"/>
    <mergeCell ref="C26:C27"/>
    <mergeCell ref="B28:B29"/>
    <mergeCell ref="A34:A35"/>
    <mergeCell ref="B34:B35"/>
    <mergeCell ref="D34:D35"/>
    <mergeCell ref="U34:U35"/>
    <mergeCell ref="A41:A42"/>
    <mergeCell ref="B41:B42"/>
    <mergeCell ref="C41:C42"/>
    <mergeCell ref="D41:D42"/>
    <mergeCell ref="D38:D39"/>
    <mergeCell ref="B38:B39"/>
    <mergeCell ref="C38:C39"/>
    <mergeCell ref="U36:U37"/>
    <mergeCell ref="U38:U39"/>
    <mergeCell ref="A1:U5"/>
    <mergeCell ref="U18:U19"/>
    <mergeCell ref="A76:D76"/>
    <mergeCell ref="U24:U25"/>
    <mergeCell ref="U22:U23"/>
    <mergeCell ref="U20:U21"/>
    <mergeCell ref="U41:U42"/>
    <mergeCell ref="U28:U29"/>
    <mergeCell ref="U30:U31"/>
    <mergeCell ref="U32:U33"/>
    <mergeCell ref="U9:U11"/>
    <mergeCell ref="U12:U13"/>
    <mergeCell ref="U14:U15"/>
    <mergeCell ref="U26:U27"/>
    <mergeCell ref="U16:U17"/>
  </mergeCells>
  <printOptions horizontalCentered="1"/>
  <pageMargins left="0.16" right="0.16" top="0.21" bottom="0.47" header="0.15748031496062992" footer="0.16"/>
  <pageSetup fitToHeight="0" horizontalDpi="300" verticalDpi="300" orientation="landscape" paperSize="5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*********</dc:creator>
  <cp:keywords/>
  <dc:description/>
  <cp:lastModifiedBy>Usuario</cp:lastModifiedBy>
  <cp:lastPrinted>2018-01-04T21:07:05Z</cp:lastPrinted>
  <dcterms:created xsi:type="dcterms:W3CDTF">2003-03-07T14:03:57Z</dcterms:created>
  <dcterms:modified xsi:type="dcterms:W3CDTF">2018-01-13T13:25:14Z</dcterms:modified>
  <cp:category/>
  <cp:version/>
  <cp:contentType/>
  <cp:contentStatus/>
</cp:coreProperties>
</file>